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h Nguyet\Quanly_TS\KiemKe_TS\2025_Tong Kiemke_TSC_DeAn_213_TTg CP\"/>
    </mc:Choice>
  </mc:AlternateContent>
  <bookViews>
    <workbookView xWindow="0" yWindow="495" windowWidth="20730" windowHeight="11760"/>
  </bookViews>
  <sheets>
    <sheet name="01-BBTSCĐ" sheetId="1" r:id="rId1"/>
    <sheet name="CC_2025" sheetId="3" r:id="rId2"/>
    <sheet name="TL_2025" sheetId="2" r:id="rId3"/>
    <sheet name="CCHM_2025" sheetId="4" r:id="rId4"/>
  </sheets>
  <definedNames>
    <definedName name="_xlnm.Print_Titles" localSheetId="0">'01-BBTSCĐ'!$16:$18</definedName>
    <definedName name="_xlnm.Print_Titles" localSheetId="2">TL_2025!$7:$9</definedName>
  </definedNames>
  <calcPr calcId="152511"/>
</workbook>
</file>

<file path=xl/calcChain.xml><?xml version="1.0" encoding="utf-8"?>
<calcChain xmlns="http://schemas.openxmlformats.org/spreadsheetml/2006/main">
  <c r="H293" i="1" l="1"/>
  <c r="H292" i="1"/>
  <c r="H291" i="1"/>
  <c r="H283" i="1"/>
  <c r="H282" i="1"/>
  <c r="H281" i="1"/>
  <c r="H280" i="1"/>
  <c r="H279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59" i="1"/>
  <c r="H258" i="1"/>
  <c r="H257" i="1"/>
  <c r="H253" i="1"/>
  <c r="H252" i="1"/>
  <c r="H251" i="1"/>
  <c r="H250" i="1"/>
  <c r="H249" i="1"/>
  <c r="H248" i="1"/>
  <c r="H247" i="1"/>
  <c r="H246" i="1"/>
  <c r="H243" i="1"/>
  <c r="H241" i="1"/>
  <c r="H240" i="1"/>
  <c r="H234" i="1"/>
  <c r="H233" i="1"/>
  <c r="H232" i="1"/>
  <c r="H231" i="1"/>
  <c r="H228" i="1"/>
  <c r="H226" i="1"/>
  <c r="H224" i="1"/>
  <c r="H221" i="1"/>
  <c r="H220" i="1"/>
  <c r="H219" i="1"/>
  <c r="H218" i="1"/>
  <c r="H217" i="1"/>
  <c r="H216" i="1"/>
  <c r="H215" i="1"/>
  <c r="H214" i="1"/>
  <c r="H213" i="1"/>
  <c r="H210" i="1"/>
  <c r="H204" i="1"/>
  <c r="H203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1" i="1"/>
  <c r="H158" i="1"/>
  <c r="H157" i="1"/>
  <c r="H156" i="1"/>
  <c r="H152" i="1"/>
  <c r="H151" i="1"/>
  <c r="H150" i="1"/>
  <c r="H149" i="1"/>
  <c r="H147" i="1"/>
  <c r="H146" i="1"/>
  <c r="H145" i="1"/>
  <c r="H144" i="1"/>
  <c r="H143" i="1"/>
  <c r="H142" i="1"/>
  <c r="H141" i="1"/>
  <c r="H140" i="1"/>
  <c r="H139" i="1"/>
  <c r="H138" i="1"/>
  <c r="H137" i="1"/>
  <c r="H126" i="1"/>
  <c r="H124" i="1"/>
  <c r="H122" i="1"/>
  <c r="H119" i="1"/>
  <c r="H118" i="1"/>
  <c r="H117" i="1"/>
  <c r="H116" i="1"/>
  <c r="H115" i="1"/>
  <c r="H114" i="1"/>
  <c r="H113" i="1"/>
  <c r="H112" i="1"/>
  <c r="H110" i="1"/>
  <c r="H109" i="1"/>
  <c r="H108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0" i="1"/>
  <c r="H79" i="1"/>
  <c r="H78" i="1"/>
  <c r="H75" i="1"/>
  <c r="H74" i="1"/>
  <c r="H73" i="1"/>
  <c r="H72" i="1"/>
  <c r="H71" i="1"/>
  <c r="H70" i="1"/>
  <c r="H69" i="1"/>
  <c r="H68" i="1"/>
  <c r="H67" i="1"/>
  <c r="H65" i="1"/>
  <c r="H64" i="1"/>
  <c r="AR289" i="1" l="1"/>
  <c r="AQ289" i="1"/>
  <c r="AR288" i="1"/>
  <c r="AQ288" i="1"/>
  <c r="AR287" i="1"/>
  <c r="AQ287" i="1"/>
  <c r="AS287" i="1" s="1"/>
  <c r="AR286" i="1"/>
  <c r="AQ286" i="1"/>
  <c r="AR285" i="1"/>
  <c r="AQ285" i="1"/>
  <c r="AR284" i="1"/>
  <c r="AQ284" i="1"/>
  <c r="AR283" i="1"/>
  <c r="AQ283" i="1"/>
  <c r="AR282" i="1"/>
  <c r="AQ282" i="1"/>
  <c r="AR281" i="1"/>
  <c r="AQ281" i="1"/>
  <c r="AR280" i="1"/>
  <c r="AQ280" i="1"/>
  <c r="AR279" i="1"/>
  <c r="AQ279" i="1"/>
  <c r="AR278" i="1"/>
  <c r="AQ278" i="1"/>
  <c r="AR277" i="1"/>
  <c r="AQ277" i="1"/>
  <c r="AR276" i="1"/>
  <c r="AQ276" i="1"/>
  <c r="AR275" i="1"/>
  <c r="AQ275" i="1"/>
  <c r="AS275" i="1" s="1"/>
  <c r="AR274" i="1"/>
  <c r="AQ274" i="1"/>
  <c r="AR273" i="1"/>
  <c r="AQ273" i="1"/>
  <c r="AR272" i="1"/>
  <c r="AQ272" i="1"/>
  <c r="AR271" i="1"/>
  <c r="AQ271" i="1"/>
  <c r="AR270" i="1"/>
  <c r="AQ270" i="1"/>
  <c r="AR269" i="1"/>
  <c r="AQ269" i="1"/>
  <c r="AR268" i="1"/>
  <c r="AQ268" i="1"/>
  <c r="AR267" i="1"/>
  <c r="AQ267" i="1"/>
  <c r="AR266" i="1"/>
  <c r="AQ266" i="1"/>
  <c r="AR265" i="1"/>
  <c r="AQ265" i="1"/>
  <c r="AR264" i="1"/>
  <c r="AQ264" i="1"/>
  <c r="AR263" i="1"/>
  <c r="AQ263" i="1"/>
  <c r="AR262" i="1"/>
  <c r="AQ262" i="1"/>
  <c r="AR261" i="1"/>
  <c r="AQ261" i="1"/>
  <c r="AR260" i="1"/>
  <c r="AQ260" i="1"/>
  <c r="AR259" i="1"/>
  <c r="AQ259" i="1"/>
  <c r="AR258" i="1"/>
  <c r="AQ258" i="1"/>
  <c r="AR257" i="1"/>
  <c r="AQ257" i="1"/>
  <c r="AR256" i="1"/>
  <c r="AQ256" i="1"/>
  <c r="AR255" i="1"/>
  <c r="AQ255" i="1"/>
  <c r="AR254" i="1"/>
  <c r="AQ254" i="1"/>
  <c r="AR253" i="1"/>
  <c r="AQ253" i="1"/>
  <c r="AR252" i="1"/>
  <c r="AQ252" i="1"/>
  <c r="AR251" i="1"/>
  <c r="AQ251" i="1"/>
  <c r="AR250" i="1"/>
  <c r="AQ250" i="1"/>
  <c r="AR249" i="1"/>
  <c r="AQ249" i="1"/>
  <c r="AR248" i="1"/>
  <c r="AQ248" i="1"/>
  <c r="AR247" i="1"/>
  <c r="AQ247" i="1"/>
  <c r="AR246" i="1"/>
  <c r="AQ246" i="1"/>
  <c r="AR245" i="1"/>
  <c r="AQ245" i="1"/>
  <c r="AR244" i="1"/>
  <c r="AQ244" i="1"/>
  <c r="AR243" i="1"/>
  <c r="AQ243" i="1"/>
  <c r="AR242" i="1"/>
  <c r="AQ242" i="1"/>
  <c r="AR241" i="1"/>
  <c r="AQ241" i="1"/>
  <c r="AR240" i="1"/>
  <c r="AQ240" i="1"/>
  <c r="AR239" i="1"/>
  <c r="AQ239" i="1"/>
  <c r="AR238" i="1"/>
  <c r="AQ238" i="1"/>
  <c r="AR237" i="1"/>
  <c r="AQ237" i="1"/>
  <c r="AR236" i="1"/>
  <c r="AQ236" i="1"/>
  <c r="AR235" i="1"/>
  <c r="AQ235" i="1"/>
  <c r="AR234" i="1"/>
  <c r="AQ234" i="1"/>
  <c r="AR233" i="1"/>
  <c r="AQ233" i="1"/>
  <c r="AR232" i="1"/>
  <c r="AQ232" i="1"/>
  <c r="AR231" i="1"/>
  <c r="AQ231" i="1"/>
  <c r="AR230" i="1"/>
  <c r="AQ230" i="1"/>
  <c r="AR229" i="1"/>
  <c r="AQ229" i="1"/>
  <c r="AR228" i="1"/>
  <c r="AQ228" i="1"/>
  <c r="AR227" i="1"/>
  <c r="AQ227" i="1"/>
  <c r="AR226" i="1"/>
  <c r="AQ226" i="1"/>
  <c r="AR225" i="1"/>
  <c r="AQ225" i="1"/>
  <c r="AR224" i="1"/>
  <c r="AQ224" i="1"/>
  <c r="AR223" i="1"/>
  <c r="AQ223" i="1"/>
  <c r="AR222" i="1"/>
  <c r="AQ222" i="1"/>
  <c r="AR221" i="1"/>
  <c r="AQ221" i="1"/>
  <c r="AR220" i="1"/>
  <c r="AQ220" i="1"/>
  <c r="AR219" i="1"/>
  <c r="AQ219" i="1"/>
  <c r="AR218" i="1"/>
  <c r="AQ218" i="1"/>
  <c r="AR217" i="1"/>
  <c r="AQ217" i="1"/>
  <c r="AR216" i="1"/>
  <c r="AQ216" i="1"/>
  <c r="AR215" i="1"/>
  <c r="AQ215" i="1"/>
  <c r="AR214" i="1"/>
  <c r="AQ214" i="1"/>
  <c r="AR213" i="1"/>
  <c r="AQ213" i="1"/>
  <c r="AR212" i="1"/>
  <c r="AQ212" i="1"/>
  <c r="AR211" i="1"/>
  <c r="AQ211" i="1"/>
  <c r="AR210" i="1"/>
  <c r="AQ210" i="1"/>
  <c r="AR209" i="1"/>
  <c r="AQ209" i="1"/>
  <c r="AR208" i="1"/>
  <c r="AQ208" i="1"/>
  <c r="AR207" i="1"/>
  <c r="AQ207" i="1"/>
  <c r="AR206" i="1"/>
  <c r="AQ206" i="1"/>
  <c r="AR205" i="1"/>
  <c r="AQ205" i="1"/>
  <c r="AR204" i="1"/>
  <c r="AQ204" i="1"/>
  <c r="AR203" i="1"/>
  <c r="AQ203" i="1"/>
  <c r="AR202" i="1"/>
  <c r="AQ202" i="1"/>
  <c r="AR201" i="1"/>
  <c r="AQ201" i="1"/>
  <c r="AR200" i="1"/>
  <c r="AQ200" i="1"/>
  <c r="AR199" i="1"/>
  <c r="AQ199" i="1"/>
  <c r="AR198" i="1"/>
  <c r="AQ198" i="1"/>
  <c r="AR197" i="1"/>
  <c r="AQ197" i="1"/>
  <c r="AR196" i="1"/>
  <c r="AQ196" i="1"/>
  <c r="AR195" i="1"/>
  <c r="AQ195" i="1"/>
  <c r="AR194" i="1"/>
  <c r="AQ194" i="1"/>
  <c r="AR193" i="1"/>
  <c r="AQ193" i="1"/>
  <c r="AR192" i="1"/>
  <c r="AQ192" i="1"/>
  <c r="AR191" i="1"/>
  <c r="AQ191" i="1"/>
  <c r="AR190" i="1"/>
  <c r="AQ190" i="1"/>
  <c r="AR189" i="1"/>
  <c r="AQ189" i="1"/>
  <c r="AR188" i="1"/>
  <c r="AQ188" i="1"/>
  <c r="AR187" i="1"/>
  <c r="AQ187" i="1"/>
  <c r="AR186" i="1"/>
  <c r="AQ186" i="1"/>
  <c r="AR185" i="1"/>
  <c r="AQ185" i="1"/>
  <c r="AR184" i="1"/>
  <c r="AQ184" i="1"/>
  <c r="AR183" i="1"/>
  <c r="AQ183" i="1"/>
  <c r="AR182" i="1"/>
  <c r="AQ182" i="1"/>
  <c r="AR181" i="1"/>
  <c r="AQ181" i="1"/>
  <c r="AR180" i="1"/>
  <c r="AQ180" i="1"/>
  <c r="AR179" i="1"/>
  <c r="AQ179" i="1"/>
  <c r="AR178" i="1"/>
  <c r="AQ178" i="1"/>
  <c r="AR177" i="1"/>
  <c r="AQ177" i="1"/>
  <c r="AR176" i="1"/>
  <c r="AQ176" i="1"/>
  <c r="AR175" i="1"/>
  <c r="AQ175" i="1"/>
  <c r="AR174" i="1"/>
  <c r="AQ174" i="1"/>
  <c r="AR173" i="1"/>
  <c r="AQ173" i="1"/>
  <c r="AR172" i="1"/>
  <c r="AQ172" i="1"/>
  <c r="AR171" i="1"/>
  <c r="AQ171" i="1"/>
  <c r="AR170" i="1"/>
  <c r="AQ170" i="1"/>
  <c r="AR169" i="1"/>
  <c r="AQ169" i="1"/>
  <c r="AR168" i="1"/>
  <c r="AQ168" i="1"/>
  <c r="AR167" i="1"/>
  <c r="AQ167" i="1"/>
  <c r="AR166" i="1"/>
  <c r="AQ166" i="1"/>
  <c r="AR165" i="1"/>
  <c r="AQ165" i="1"/>
  <c r="AR164" i="1"/>
  <c r="AQ164" i="1"/>
  <c r="AR163" i="1"/>
  <c r="AQ163" i="1"/>
  <c r="AR162" i="1"/>
  <c r="AQ162" i="1"/>
  <c r="AR161" i="1"/>
  <c r="AQ161" i="1"/>
  <c r="AR160" i="1"/>
  <c r="AQ160" i="1"/>
  <c r="AR159" i="1"/>
  <c r="AQ159" i="1"/>
  <c r="AR158" i="1"/>
  <c r="AQ158" i="1"/>
  <c r="AR157" i="1"/>
  <c r="AQ157" i="1"/>
  <c r="AR156" i="1"/>
  <c r="AQ156" i="1"/>
  <c r="AR155" i="1"/>
  <c r="AQ155" i="1"/>
  <c r="AR154" i="1"/>
  <c r="AQ154" i="1"/>
  <c r="AR153" i="1"/>
  <c r="AQ153" i="1"/>
  <c r="AR152" i="1"/>
  <c r="AQ152" i="1"/>
  <c r="AR151" i="1"/>
  <c r="AQ151" i="1"/>
  <c r="AR150" i="1"/>
  <c r="AQ150" i="1"/>
  <c r="AR149" i="1"/>
  <c r="AQ149" i="1"/>
  <c r="AR148" i="1"/>
  <c r="AQ148" i="1"/>
  <c r="AR147" i="1"/>
  <c r="AQ147" i="1"/>
  <c r="AR146" i="1"/>
  <c r="AQ146" i="1"/>
  <c r="AR145" i="1"/>
  <c r="AQ145" i="1"/>
  <c r="AR144" i="1"/>
  <c r="AQ144" i="1"/>
  <c r="AR143" i="1"/>
  <c r="AQ143" i="1"/>
  <c r="AR142" i="1"/>
  <c r="AQ142" i="1"/>
  <c r="AR141" i="1"/>
  <c r="AQ141" i="1"/>
  <c r="AR140" i="1"/>
  <c r="AQ140" i="1"/>
  <c r="AR139" i="1"/>
  <c r="AQ139" i="1"/>
  <c r="AR138" i="1"/>
  <c r="AQ138" i="1"/>
  <c r="AR137" i="1"/>
  <c r="AQ137" i="1"/>
  <c r="AR136" i="1"/>
  <c r="AQ136" i="1"/>
  <c r="AR135" i="1"/>
  <c r="AQ135" i="1"/>
  <c r="AR134" i="1"/>
  <c r="AQ134" i="1"/>
  <c r="AR133" i="1"/>
  <c r="AQ133" i="1"/>
  <c r="AR132" i="1"/>
  <c r="AQ132" i="1"/>
  <c r="AR131" i="1"/>
  <c r="AQ131" i="1"/>
  <c r="AR130" i="1"/>
  <c r="AQ130" i="1"/>
  <c r="AR129" i="1"/>
  <c r="AQ129" i="1"/>
  <c r="AR128" i="1"/>
  <c r="AQ128" i="1"/>
  <c r="AR127" i="1"/>
  <c r="AQ127" i="1"/>
  <c r="AR126" i="1"/>
  <c r="AQ126" i="1"/>
  <c r="AR125" i="1"/>
  <c r="AQ125" i="1"/>
  <c r="AR124" i="1"/>
  <c r="AQ124" i="1"/>
  <c r="AR123" i="1"/>
  <c r="AQ123" i="1"/>
  <c r="AR122" i="1"/>
  <c r="AQ122" i="1"/>
  <c r="AR121" i="1"/>
  <c r="AQ121" i="1"/>
  <c r="AR120" i="1"/>
  <c r="AQ120" i="1"/>
  <c r="AR119" i="1"/>
  <c r="AQ119" i="1"/>
  <c r="AR118" i="1"/>
  <c r="AQ118" i="1"/>
  <c r="AR117" i="1"/>
  <c r="AQ117" i="1"/>
  <c r="AR116" i="1"/>
  <c r="AQ116" i="1"/>
  <c r="AR115" i="1"/>
  <c r="AQ115" i="1"/>
  <c r="AR114" i="1"/>
  <c r="AQ114" i="1"/>
  <c r="AR113" i="1"/>
  <c r="AQ113" i="1"/>
  <c r="AR112" i="1"/>
  <c r="AQ112" i="1"/>
  <c r="AR111" i="1"/>
  <c r="AQ111" i="1"/>
  <c r="AR110" i="1"/>
  <c r="AQ110" i="1"/>
  <c r="AR109" i="1"/>
  <c r="AQ109" i="1"/>
  <c r="AR108" i="1"/>
  <c r="AQ108" i="1"/>
  <c r="AR107" i="1"/>
  <c r="AQ107" i="1"/>
  <c r="AR106" i="1"/>
  <c r="AQ106" i="1"/>
  <c r="AR105" i="1"/>
  <c r="AQ105" i="1"/>
  <c r="AR104" i="1"/>
  <c r="AQ104" i="1"/>
  <c r="AR103" i="1"/>
  <c r="AQ103" i="1"/>
  <c r="AR102" i="1"/>
  <c r="AQ102" i="1"/>
  <c r="AR101" i="1"/>
  <c r="AQ101" i="1"/>
  <c r="AR100" i="1"/>
  <c r="AQ100" i="1"/>
  <c r="AR99" i="1"/>
  <c r="AQ99" i="1"/>
  <c r="AR98" i="1"/>
  <c r="AQ98" i="1"/>
  <c r="AR97" i="1"/>
  <c r="AQ97" i="1"/>
  <c r="AR96" i="1"/>
  <c r="AQ96" i="1"/>
  <c r="AR95" i="1"/>
  <c r="AQ95" i="1"/>
  <c r="AR94" i="1"/>
  <c r="AQ94" i="1"/>
  <c r="AR93" i="1"/>
  <c r="AQ93" i="1"/>
  <c r="AR92" i="1"/>
  <c r="AQ92" i="1"/>
  <c r="AR91" i="1"/>
  <c r="AQ91" i="1"/>
  <c r="AR90" i="1"/>
  <c r="AQ90" i="1"/>
  <c r="AR89" i="1"/>
  <c r="AQ89" i="1"/>
  <c r="AR88" i="1"/>
  <c r="AQ88" i="1"/>
  <c r="AR87" i="1"/>
  <c r="AQ87" i="1"/>
  <c r="AR86" i="1"/>
  <c r="AQ86" i="1"/>
  <c r="AR85" i="1"/>
  <c r="AQ85" i="1"/>
  <c r="AR84" i="1"/>
  <c r="AQ84" i="1"/>
  <c r="AR83" i="1"/>
  <c r="AQ83" i="1"/>
  <c r="AR82" i="1"/>
  <c r="AQ82" i="1"/>
  <c r="AR81" i="1"/>
  <c r="AQ81" i="1"/>
  <c r="AR80" i="1"/>
  <c r="AQ80" i="1"/>
  <c r="AR79" i="1"/>
  <c r="AQ79" i="1"/>
  <c r="AR78" i="1"/>
  <c r="AQ78" i="1"/>
  <c r="AR77" i="1"/>
  <c r="AQ77" i="1"/>
  <c r="AR76" i="1"/>
  <c r="AQ76" i="1"/>
  <c r="AR75" i="1"/>
  <c r="AQ75" i="1"/>
  <c r="AR74" i="1"/>
  <c r="AQ74" i="1"/>
  <c r="AR73" i="1"/>
  <c r="AQ73" i="1"/>
  <c r="AR72" i="1"/>
  <c r="AQ72" i="1"/>
  <c r="AR71" i="1"/>
  <c r="AQ71" i="1"/>
  <c r="AR70" i="1"/>
  <c r="AQ70" i="1"/>
  <c r="AR69" i="1"/>
  <c r="AQ69" i="1"/>
  <c r="AR68" i="1"/>
  <c r="AQ68" i="1"/>
  <c r="AR67" i="1"/>
  <c r="AQ67" i="1"/>
  <c r="AR66" i="1"/>
  <c r="AQ66" i="1"/>
  <c r="AR65" i="1"/>
  <c r="AQ65" i="1"/>
  <c r="AR64" i="1"/>
  <c r="AQ64" i="1"/>
  <c r="AR63" i="1"/>
  <c r="AQ63" i="1"/>
  <c r="AS223" i="1" l="1"/>
  <c r="AS231" i="1"/>
  <c r="AS239" i="1"/>
  <c r="AS247" i="1"/>
  <c r="AS180" i="1"/>
  <c r="AS238" i="1"/>
  <c r="AS240" i="1"/>
  <c r="AS242" i="1"/>
  <c r="AS246" i="1"/>
  <c r="AS248" i="1"/>
  <c r="AS250" i="1"/>
  <c r="AS254" i="1"/>
  <c r="AS256" i="1"/>
  <c r="AS258" i="1"/>
  <c r="AS260" i="1"/>
  <c r="AS262" i="1"/>
  <c r="AS264" i="1"/>
  <c r="AS266" i="1"/>
  <c r="AS270" i="1"/>
  <c r="AS273" i="1"/>
  <c r="AS277" i="1"/>
  <c r="AS280" i="1"/>
  <c r="AS282" i="1"/>
  <c r="AS286" i="1"/>
  <c r="AS288" i="1"/>
  <c r="AS118" i="1"/>
  <c r="AS122" i="1"/>
  <c r="AS130" i="1"/>
  <c r="AS101" i="1"/>
  <c r="AS103" i="1"/>
  <c r="AS105" i="1"/>
  <c r="AS107" i="1"/>
  <c r="AS109" i="1"/>
  <c r="AS111" i="1"/>
  <c r="AS113" i="1"/>
  <c r="AS115" i="1"/>
  <c r="AS117" i="1"/>
  <c r="AS119" i="1"/>
  <c r="AS121" i="1"/>
  <c r="AS123" i="1"/>
  <c r="AS125" i="1"/>
  <c r="AS127" i="1"/>
  <c r="AS129" i="1"/>
  <c r="AS131" i="1"/>
  <c r="AS271" i="1"/>
  <c r="AS164" i="1"/>
  <c r="AS196" i="1"/>
  <c r="AS147" i="1"/>
  <c r="AS168" i="1"/>
  <c r="AS170" i="1"/>
  <c r="AS172" i="1"/>
  <c r="AS174" i="1"/>
  <c r="AS176" i="1"/>
  <c r="AS178" i="1"/>
  <c r="AS218" i="1"/>
  <c r="AS64" i="1"/>
  <c r="AS66" i="1"/>
  <c r="AS68" i="1"/>
  <c r="AS78" i="1"/>
  <c r="AS80" i="1"/>
  <c r="AS82" i="1"/>
  <c r="AS84" i="1"/>
  <c r="AS94" i="1"/>
  <c r="AS96" i="1"/>
  <c r="AS98" i="1"/>
  <c r="AS149" i="1"/>
  <c r="AS151" i="1"/>
  <c r="AS153" i="1"/>
  <c r="AS155" i="1"/>
  <c r="AS157" i="1"/>
  <c r="AS159" i="1"/>
  <c r="AS161" i="1"/>
  <c r="AS163" i="1"/>
  <c r="AS181" i="1"/>
  <c r="AS185" i="1"/>
  <c r="AS193" i="1"/>
  <c r="AS197" i="1"/>
  <c r="AS210" i="1"/>
  <c r="AS214" i="1"/>
  <c r="AS216" i="1"/>
  <c r="AS253" i="1"/>
  <c r="AS261" i="1"/>
  <c r="AS73" i="1"/>
  <c r="AS75" i="1"/>
  <c r="AS89" i="1"/>
  <c r="AS91" i="1"/>
  <c r="AS100" i="1"/>
  <c r="AS108" i="1"/>
  <c r="AS138" i="1"/>
  <c r="AS146" i="1"/>
  <c r="AS154" i="1"/>
  <c r="AS162" i="1"/>
  <c r="AS200" i="1"/>
  <c r="AS202" i="1"/>
  <c r="AS204" i="1"/>
  <c r="AS206" i="1"/>
  <c r="AS208" i="1"/>
  <c r="AS215" i="1"/>
  <c r="AS234" i="1"/>
  <c r="AS87" i="1"/>
  <c r="AS116" i="1"/>
  <c r="AS213" i="1"/>
  <c r="AS269" i="1"/>
  <c r="AS283" i="1"/>
  <c r="AS132" i="1"/>
  <c r="AS140" i="1"/>
  <c r="AS166" i="1"/>
  <c r="AS187" i="1"/>
  <c r="AS191" i="1"/>
  <c r="AS221" i="1"/>
  <c r="AS229" i="1"/>
  <c r="AS63" i="1"/>
  <c r="AS71" i="1"/>
  <c r="AS124" i="1"/>
  <c r="AS72" i="1"/>
  <c r="AS88" i="1"/>
  <c r="AS102" i="1"/>
  <c r="AS106" i="1"/>
  <c r="AS110" i="1"/>
  <c r="AS114" i="1"/>
  <c r="AS133" i="1"/>
  <c r="AS135" i="1"/>
  <c r="AS137" i="1"/>
  <c r="AS139" i="1"/>
  <c r="AS141" i="1"/>
  <c r="AS143" i="1"/>
  <c r="AS145" i="1"/>
  <c r="AS148" i="1"/>
  <c r="AS156" i="1"/>
  <c r="AS184" i="1"/>
  <c r="AS186" i="1"/>
  <c r="AS188" i="1"/>
  <c r="AS190" i="1"/>
  <c r="AS192" i="1"/>
  <c r="AS194" i="1"/>
  <c r="AS203" i="1"/>
  <c r="AS207" i="1"/>
  <c r="AS222" i="1"/>
  <c r="AS224" i="1"/>
  <c r="AS226" i="1"/>
  <c r="AS230" i="1"/>
  <c r="AS232" i="1"/>
  <c r="AS237" i="1"/>
  <c r="AS245" i="1"/>
  <c r="AS255" i="1"/>
  <c r="AS263" i="1"/>
  <c r="AS70" i="1"/>
  <c r="AS77" i="1"/>
  <c r="AS86" i="1"/>
  <c r="AS93" i="1"/>
  <c r="AS112" i="1"/>
  <c r="AS128" i="1"/>
  <c r="AS144" i="1"/>
  <c r="AS160" i="1"/>
  <c r="AS165" i="1"/>
  <c r="AS175" i="1"/>
  <c r="AS179" i="1"/>
  <c r="AS195" i="1"/>
  <c r="AS212" i="1"/>
  <c r="AS217" i="1"/>
  <c r="AS219" i="1"/>
  <c r="AS228" i="1"/>
  <c r="AS233" i="1"/>
  <c r="AS235" i="1"/>
  <c r="AS244" i="1"/>
  <c r="AS249" i="1"/>
  <c r="AS251" i="1"/>
  <c r="AS265" i="1"/>
  <c r="AS267" i="1"/>
  <c r="AS272" i="1"/>
  <c r="AS276" i="1"/>
  <c r="AS284" i="1"/>
  <c r="AS289" i="1"/>
  <c r="AS183" i="1"/>
  <c r="AS199" i="1"/>
  <c r="AS201" i="1"/>
  <c r="AS67" i="1"/>
  <c r="AS74" i="1"/>
  <c r="AS76" i="1"/>
  <c r="AS79" i="1"/>
  <c r="AS83" i="1"/>
  <c r="AS85" i="1"/>
  <c r="AS90" i="1"/>
  <c r="AS92" i="1"/>
  <c r="AS95" i="1"/>
  <c r="AS99" i="1"/>
  <c r="AS104" i="1"/>
  <c r="AS120" i="1"/>
  <c r="AS136" i="1"/>
  <c r="AS152" i="1"/>
  <c r="AS167" i="1"/>
  <c r="AS171" i="1"/>
  <c r="AS173" i="1"/>
  <c r="AS182" i="1"/>
  <c r="AS189" i="1"/>
  <c r="AS198" i="1"/>
  <c r="AS205" i="1"/>
  <c r="AS209" i="1"/>
  <c r="AS211" i="1"/>
  <c r="AS220" i="1"/>
  <c r="AS225" i="1"/>
  <c r="AS227" i="1"/>
  <c r="AS236" i="1"/>
  <c r="AS241" i="1"/>
  <c r="AS243" i="1"/>
  <c r="AS252" i="1"/>
  <c r="AS257" i="1"/>
  <c r="AS259" i="1"/>
  <c r="AS268" i="1"/>
  <c r="AS274" i="1"/>
  <c r="AS278" i="1"/>
  <c r="AS279" i="1"/>
  <c r="AS69" i="1"/>
  <c r="AS126" i="1"/>
  <c r="AS134" i="1"/>
  <c r="AS142" i="1"/>
  <c r="AS150" i="1"/>
  <c r="AS158" i="1"/>
  <c r="AS281" i="1"/>
  <c r="AS65" i="1"/>
  <c r="AS81" i="1"/>
  <c r="AS97" i="1"/>
  <c r="AS169" i="1"/>
  <c r="AS177" i="1"/>
  <c r="AS285" i="1"/>
  <c r="I24" i="2"/>
  <c r="I20" i="4" l="1"/>
  <c r="H20" i="4"/>
  <c r="G20" i="4"/>
  <c r="D20" i="4"/>
  <c r="N19" i="3"/>
  <c r="M19" i="3"/>
  <c r="L19" i="3"/>
  <c r="K19" i="3"/>
  <c r="J19" i="3"/>
  <c r="G19" i="3"/>
  <c r="D19" i="3"/>
  <c r="F14" i="3"/>
  <c r="F13" i="3"/>
  <c r="F19" i="3" s="1"/>
  <c r="J24" i="2"/>
  <c r="K24" i="2"/>
  <c r="L24" i="2"/>
  <c r="M24" i="2"/>
  <c r="H24" i="2"/>
  <c r="G24" i="2"/>
</calcChain>
</file>

<file path=xl/sharedStrings.xml><?xml version="1.0" encoding="utf-8"?>
<sst xmlns="http://schemas.openxmlformats.org/spreadsheetml/2006/main" count="3023" uniqueCount="1185">
  <si>
    <t>Mẫu số 01-BB/TSCĐ</t>
  </si>
  <si>
    <t>……….</t>
  </si>
  <si>
    <t>Danh mục tài sản</t>
  </si>
  <si>
    <t>Năm đưa vào sử dụng</t>
  </si>
  <si>
    <t>Chỉ tiêu về số lượng</t>
  </si>
  <si>
    <t>Chỉ tiêu về hiện vật</t>
  </si>
  <si>
    <t>Tình hình hạch toán</t>
  </si>
  <si>
    <t>Đơn vị tính</t>
  </si>
  <si>
    <t>Theo sổ kế toán</t>
  </si>
  <si>
    <t>Theo thực tế kiểm kê</t>
  </si>
  <si>
    <t>Chênh lệch</t>
  </si>
  <si>
    <t>Đã ghi sổ kế toán</t>
  </si>
  <si>
    <t>Chưa ghi sổ kế toán</t>
  </si>
  <si>
    <t>Còn sử dụng được</t>
  </si>
  <si>
    <t>Hỏng, không sử dụng được</t>
  </si>
  <si>
    <t>(1)</t>
  </si>
  <si>
    <t>(2)</t>
  </si>
  <si>
    <t>(3)</t>
  </si>
  <si>
    <t>(4)</t>
  </si>
  <si>
    <t>(5)</t>
  </si>
  <si>
    <t>(6)</t>
  </si>
  <si>
    <t>(7)</t>
  </si>
  <si>
    <t>(9)</t>
  </si>
  <si>
    <t>(10)</t>
  </si>
  <si>
    <t>(11)</t>
  </si>
  <si>
    <t>(13)</t>
  </si>
  <si>
    <t>(14)</t>
  </si>
  <si>
    <t>(15)</t>
  </si>
  <si>
    <t>(16)</t>
  </si>
  <si>
    <t>(17)</t>
  </si>
  <si>
    <t>(18)</t>
  </si>
  <si>
    <t>1.1</t>
  </si>
  <si>
    <t>Đất</t>
  </si>
  <si>
    <t>Khuôn viên</t>
  </si>
  <si>
    <t>m2</t>
  </si>
  <si>
    <t>1.2</t>
  </si>
  <si>
    <t>Nhà</t>
  </si>
  <si>
    <t>1.2.1</t>
  </si>
  <si>
    <t>Biệt thự, công trình đặc biệt</t>
  </si>
  <si>
    <t>Cái</t>
  </si>
  <si>
    <t>Ngôi 1</t>
  </si>
  <si>
    <t>(Tổng diện tích sàn xây dựng)</t>
  </si>
  <si>
    <t>1.2.2</t>
  </si>
  <si>
    <t>Nhà cấp I</t>
  </si>
  <si>
    <t>1.2.3</t>
  </si>
  <si>
    <t>Nhà cấp II</t>
  </si>
  <si>
    <t>1.2.4</t>
  </si>
  <si>
    <t>Nhà cấp III</t>
  </si>
  <si>
    <t>1.2.5</t>
  </si>
  <si>
    <t>Nhà cấp IV</t>
  </si>
  <si>
    <t>1.3</t>
  </si>
  <si>
    <t>Vật kiến trúc</t>
  </si>
  <si>
    <t>-</t>
  </si>
  <si>
    <t>1.3.1</t>
  </si>
  <si>
    <t>Kho chứa, bể chứa, bãi đỗ, sân phơi, sân chơi, sân thể thao, bể bơi</t>
  </si>
  <si>
    <t>Tài sản 1</t>
  </si>
  <si>
    <t>Tài sản 2 …</t>
  </si>
  <si>
    <t>1.3.2</t>
  </si>
  <si>
    <t>Giếng khoan, giếng đào, tường rào</t>
  </si>
  <si>
    <t>1.3.3</t>
  </si>
  <si>
    <t>Vật kiến trúc khác</t>
  </si>
  <si>
    <t>1.4</t>
  </si>
  <si>
    <t>Công trình điện chưa chuyển giao cho đơn vị điện lực</t>
  </si>
  <si>
    <t>Trạm biến áp …</t>
  </si>
  <si>
    <t>Đường dây ….</t>
  </si>
  <si>
    <t>1.5</t>
  </si>
  <si>
    <t>Công trình xây dựng khác</t>
  </si>
  <si>
    <t>Xe ô tô</t>
  </si>
  <si>
    <t>Xe BKS…</t>
  </si>
  <si>
    <t>Phương tiện vận tải khác (ngoài xe ô tô)</t>
  </si>
  <si>
    <t>Tài sản …</t>
  </si>
  <si>
    <t>Máy móc, thiết bị</t>
  </si>
  <si>
    <t>4.1</t>
  </si>
  <si>
    <t>Máy móc, thiết bị văn phòng phổ biến</t>
  </si>
  <si>
    <t>4.2</t>
  </si>
  <si>
    <t>Máy móc, thiết bị phục vụ hoạt động chung</t>
  </si>
  <si>
    <t>4.3</t>
  </si>
  <si>
    <t>Máy móc, thiết bị chuyên dùng</t>
  </si>
  <si>
    <t>Cây lâu năm, súc vật làm việc và/hoặc cho sản phẩm</t>
  </si>
  <si>
    <t>5.1</t>
  </si>
  <si>
    <t>Các loại súc vật</t>
  </si>
  <si>
    <t>Con</t>
  </si>
  <si>
    <t>5.2</t>
  </si>
  <si>
    <t>Cây lâu năm, vườn cây lâu năm, vườn cây công nghiệp, vườn cây ăn quả</t>
  </si>
  <si>
    <t>Cây/ Vườn</t>
  </si>
  <si>
    <t>5.3</t>
  </si>
  <si>
    <t>Thảm cỏ, cây cảnh, vườn cây cảnh</t>
  </si>
  <si>
    <t>Tài sản cố định đặc thù</t>
  </si>
  <si>
    <t>Tài sản cố định hữu hình khác</t>
  </si>
  <si>
    <t>Tài sản cố định vô hình (ngoài giá trị quyền sử dụng đất)</t>
  </si>
  <si>
    <t>8.1.</t>
  </si>
  <si>
    <t>Quyền tác giả và quyền liên quan đến quyền tác giả</t>
  </si>
  <si>
    <t>Giấy chứng nhận/ Bằng bảo hộ</t>
  </si>
  <si>
    <t>8.2</t>
  </si>
  <si>
    <t>Quyền sở hữu công nghiệp</t>
  </si>
  <si>
    <t>8.3</t>
  </si>
  <si>
    <t>Quyền đối với giống cây trồng</t>
  </si>
  <si>
    <t>8.4</t>
  </si>
  <si>
    <t>Phần mềm ứng dụng</t>
  </si>
  <si>
    <t>Phần mềm</t>
  </si>
  <si>
    <t>8.5</t>
  </si>
  <si>
    <t>Tài sản cố định vô hình khác</t>
  </si>
  <si>
    <t>STT</t>
  </si>
  <si>
    <t>(8)</t>
  </si>
  <si>
    <t>(12)</t>
  </si>
  <si>
    <t>Trụ sở làm việc, cơ sở hoạt động sự nghiệp</t>
  </si>
  <si>
    <t>Công trình</t>
  </si>
  <si>
    <t>BIÊN BẢN KIỂM KÊ TÀI SẢN CỐ ĐỊNH TẠI CƠ QUAN, TỔ CHỨC, ĐƠN VỊ
(Thời điểm chốt số liệu kiểm kê: 0h ngày 01/01/2025)</t>
  </si>
  <si>
    <t>Cây/ Con/ Vườn</t>
  </si>
  <si>
    <t>Cái/ Giấy chứng nhận/ Bằng bảo hộ/ Phần mềm</t>
  </si>
  <si>
    <t>Cây/ Vườn/ Thảm</t>
  </si>
  <si>
    <t>Cơ quan quản lý cấp trên của đơn vị kiểm kê: BỘ GIÁO DỤC VÀ ĐÀO TẠO</t>
  </si>
  <si>
    <t>Mã đơn vị kiểm kê: 022026</t>
  </si>
  <si>
    <t>Loại hình đơn vị: Đơn vị sự nghiệp công lập</t>
  </si>
  <si>
    <t>Hôm nay, ngày ......... tháng ........ năm 2025</t>
  </si>
  <si>
    <t xml:space="preserve">1. Ông/Bà: </t>
  </si>
  <si>
    <t xml:space="preserve">2. Ông/Bà: </t>
  </si>
  <si>
    <t xml:space="preserve">3. Ông/Bà: </t>
  </si>
  <si>
    <t>Cần Thơ, ngày ...... tháng ...... năm 2025</t>
  </si>
  <si>
    <t xml:space="preserve">Chỉ tiêu về giá trị </t>
  </si>
  <si>
    <t>(8)=(7)-(6)</t>
  </si>
  <si>
    <t>(12)=(11)-(10)</t>
  </si>
  <si>
    <r>
      <t xml:space="preserve">Nguyên giá
</t>
    </r>
    <r>
      <rPr>
        <i/>
        <sz val="10"/>
        <color theme="1"/>
        <rFont val="Times New Roman"/>
        <family val="1"/>
        <charset val="163"/>
      </rPr>
      <t>(đồng)</t>
    </r>
  </si>
  <si>
    <r>
      <t xml:space="preserve">Giá trị còn lại </t>
    </r>
    <r>
      <rPr>
        <i/>
        <sz val="10"/>
        <color theme="1"/>
        <rFont val="Times New Roman"/>
        <family val="1"/>
        <charset val="163"/>
      </rPr>
      <t>(đồng)</t>
    </r>
  </si>
  <si>
    <t>Hỏng, đề nghị thanh lý</t>
  </si>
  <si>
    <t>Ngân sách nhà nước</t>
  </si>
  <si>
    <t>Tự có</t>
  </si>
  <si>
    <t>Chương trình, Dự án</t>
  </si>
  <si>
    <t>Cho tặng, tài trợ</t>
  </si>
  <si>
    <t>Nguồn hình thành tài sản</t>
  </si>
  <si>
    <t>Ghi chú</t>
  </si>
  <si>
    <t>(19)</t>
  </si>
  <si>
    <t>(21)</t>
  </si>
  <si>
    <t>(22)</t>
  </si>
  <si>
    <t>(23)</t>
  </si>
  <si>
    <t>(24)</t>
  </si>
  <si>
    <t>Đề nghị điều chuyển</t>
  </si>
  <si>
    <t>(20</t>
  </si>
  <si>
    <t>(25)</t>
  </si>
  <si>
    <t>Chức vụ: ………………………….</t>
  </si>
  <si>
    <r>
      <t xml:space="preserve">1. </t>
    </r>
    <r>
      <rPr>
        <sz val="11"/>
        <color rgb="FF000000"/>
        <rFont val="Times New Roman"/>
        <family val="1"/>
      </rPr>
      <t>Ông /Bà: .................................................</t>
    </r>
    <r>
      <rPr>
        <sz val="11"/>
        <color rgb="FF000000"/>
        <rFont val="Times New Roman"/>
        <family val="1"/>
        <charset val="163"/>
      </rPr>
      <t xml:space="preserve"> </t>
    </r>
  </si>
  <si>
    <t xml:space="preserve">2. Ông /Bà: ................................................. </t>
  </si>
  <si>
    <t>- Thành viên;</t>
  </si>
  <si>
    <t xml:space="preserve">3. Ông /Bà: ................................................. </t>
  </si>
  <si>
    <t>Mất</t>
  </si>
  <si>
    <t>(26)</t>
  </si>
  <si>
    <t>TRƯỜNG ĐẠI HỌC CẦN THƠ</t>
  </si>
  <si>
    <t>DANH MỤC TÀI SẢN CỐ ĐỊNH ĐỀ NGHỊ ĐIỀU CHUYỂN, XIN THANH LÝ</t>
  </si>
  <si>
    <t>Số
TT</t>
  </si>
  <si>
    <t>Tên tài sản cố định</t>
  </si>
  <si>
    <t>Ký mã hiệu, số serial number</t>
  </si>
  <si>
    <t>Tính năng kỹ thuật</t>
  </si>
  <si>
    <r>
      <t xml:space="preserve">Nguyên giá
</t>
    </r>
    <r>
      <rPr>
        <b/>
        <i/>
        <sz val="11"/>
        <rFont val="Times New Roman"/>
        <family val="1"/>
      </rPr>
      <t>(đồng)</t>
    </r>
  </si>
  <si>
    <t>Tình trạng tài sản</t>
  </si>
  <si>
    <t>Đề nghị</t>
  </si>
  <si>
    <t xml:space="preserve">Đang
hoạt
động </t>
  </si>
  <si>
    <t xml:space="preserve">Đang
hư
hỏng </t>
  </si>
  <si>
    <t>Không
sử
dụng</t>
  </si>
  <si>
    <t>Điều
chuyển</t>
  </si>
  <si>
    <t>Xin
thanh
lý</t>
  </si>
  <si>
    <t xml:space="preserve">hư </t>
  </si>
  <si>
    <t xml:space="preserve">sử </t>
  </si>
  <si>
    <t>chuyển</t>
  </si>
  <si>
    <t>thanh</t>
  </si>
  <si>
    <t>hỏng</t>
  </si>
  <si>
    <t>dụng</t>
  </si>
  <si>
    <t>lý</t>
  </si>
  <si>
    <t>Thí dụ:</t>
  </si>
  <si>
    <r>
      <t xml:space="preserve">Cân kỹ thuật TOLEDO PL602-L/01 </t>
    </r>
    <r>
      <rPr>
        <i/>
        <sz val="11"/>
        <color indexed="8"/>
        <rFont val="Times New Roman"/>
        <family val="1"/>
      </rPr>
      <t>(1200g)</t>
    </r>
  </si>
  <si>
    <t>1707010-0056</t>
  </si>
  <si>
    <t>02568</t>
  </si>
  <si>
    <t>1200g</t>
  </si>
  <si>
    <t>Hư hỏng, sửa chữa nhiều lần, không chính xác</t>
  </si>
  <si>
    <t>...</t>
  </si>
  <si>
    <t>Tổng cộng</t>
  </si>
  <si>
    <t>NGƯỜI LẬP BIỂU</t>
  </si>
  <si>
    <t>BỘ MÔN / TỔ CÔNG TÁC</t>
  </si>
  <si>
    <t xml:space="preserve">TRƯỞNG BAN KIỂM KÊ ĐƠN VỊ </t>
  </si>
  <si>
    <t>(Ký tên, ghi rõ họ và tên)</t>
  </si>
  <si>
    <t>(Có đến 0 giờ, ngày 01 tháng 01 năm 2025)</t>
  </si>
  <si>
    <t>Mã số TSCĐ</t>
  </si>
  <si>
    <r>
      <t xml:space="preserve">Ghi chú
</t>
    </r>
    <r>
      <rPr>
        <i/>
        <sz val="11"/>
        <rFont val="Times New Roman"/>
        <family val="1"/>
      </rPr>
      <t>(Thuyết minh)</t>
    </r>
  </si>
  <si>
    <t>Cần Thơ, ngày      tháng      năm 2025</t>
  </si>
  <si>
    <t>BIÊN BẢN KIỂM KÊ TÀI SẢN CÔNG CỤ, DỤNG CỤ</t>
  </si>
  <si>
    <t>Theo sổ sách quản lý</t>
  </si>
  <si>
    <t>Theo kiểm kê</t>
  </si>
  <si>
    <t xml:space="preserve">Ngày đưa
vào
sử dụng </t>
  </si>
  <si>
    <t xml:space="preserve">Số
lượng </t>
  </si>
  <si>
    <t>Số
lượng</t>
  </si>
  <si>
    <t>Chênh lệch
số lượng</t>
  </si>
  <si>
    <t xml:space="preserve">Đang
sử
dụng </t>
  </si>
  <si>
    <t xml:space="preserve">Hư hỏng
xin
thanh lý </t>
  </si>
  <si>
    <t>Hư hỏng
chờ
sửa chữa</t>
  </si>
  <si>
    <t xml:space="preserve">Không
nhu cầu
sử dụng </t>
  </si>
  <si>
    <t>vào sử</t>
  </si>
  <si>
    <t>lượng</t>
  </si>
  <si>
    <t>giá</t>
  </si>
  <si>
    <t>thực tế</t>
  </si>
  <si>
    <t xml:space="preserve">xin </t>
  </si>
  <si>
    <t xml:space="preserve">chờ </t>
  </si>
  <si>
    <t>nhu cầu</t>
  </si>
  <si>
    <t>(đồng)</t>
  </si>
  <si>
    <t>Thừa</t>
  </si>
  <si>
    <t>Thiếu</t>
  </si>
  <si>
    <t>thanh lý</t>
  </si>
  <si>
    <t>sửa chữa</t>
  </si>
  <si>
    <t>sử dụng</t>
  </si>
  <si>
    <t>Máy nước uống Hali</t>
  </si>
  <si>
    <t>Máy thổi khí</t>
  </si>
  <si>
    <t>Hư 02 cái, đã sửa chữa nhiều lần, xin thanh lý</t>
  </si>
  <si>
    <t>CÁC THÀNH VIÊN TỔ KIỂM KÊ</t>
  </si>
  <si>
    <t>TRƯỞNG BAN KIỂM KÊ ĐƠN VỊ</t>
  </si>
  <si>
    <t>(Ký tên, ghi họ và tên)</t>
  </si>
  <si>
    <r>
      <t xml:space="preserve">Ghi chú
</t>
    </r>
    <r>
      <rPr>
        <i/>
        <sz val="11"/>
        <rFont val="Times New Roman"/>
        <family val="1"/>
      </rPr>
      <t>(Thuyết minh )</t>
    </r>
  </si>
  <si>
    <t xml:space="preserve">   Cần Thơ, ngày      tháng      năm 2025</t>
  </si>
  <si>
    <t>(PTN/PTH, Bộ môn/Khoa/ Phòng ban)</t>
  </si>
  <si>
    <t>Mẫu TL_2025</t>
  </si>
  <si>
    <t>DANH MỤC CÔNG CỤ, DỤNG CỤ BÁO HỎNG, MẤT</t>
  </si>
  <si>
    <t>Thời gian
bắt đầu
sử dụng</t>
  </si>
  <si>
    <t>Thời gian
ngưng
sử dụng</t>
  </si>
  <si>
    <t>Đề nghị hình thức xử lý</t>
  </si>
  <si>
    <t>Báo
hỏng</t>
  </si>
  <si>
    <t>Báo
mất</t>
  </si>
  <si>
    <t>Mẫu CCHM_2025</t>
  </si>
  <si>
    <t>Đề nghị thanh lý</t>
  </si>
  <si>
    <t>(Ký tên, ghi rõ họ tên)</t>
  </si>
  <si>
    <t xml:space="preserve">1. Ông/ Bà: </t>
  </si>
  <si>
    <t xml:space="preserve">2. Ông/ Bà: </t>
  </si>
  <si>
    <t xml:space="preserve">3. Ông/ Bà: </t>
  </si>
  <si>
    <r>
      <t xml:space="preserve">Tên đơn vị kiểm kê: </t>
    </r>
    <r>
      <rPr>
        <b/>
        <sz val="11"/>
        <rFont val="Times New Roman"/>
        <family val="1"/>
      </rPr>
      <t xml:space="preserve"> (*)</t>
    </r>
  </si>
  <si>
    <t>TỔ KIỂM KÊ ĐƠN VỊ: (*)</t>
  </si>
  <si>
    <r>
      <t xml:space="preserve">Đơn giá
</t>
    </r>
    <r>
      <rPr>
        <i/>
        <sz val="11"/>
        <rFont val="Times New Roman"/>
        <family val="1"/>
      </rPr>
      <t>(đồng)</t>
    </r>
  </si>
  <si>
    <r>
      <t xml:space="preserve">Thành tiền
</t>
    </r>
    <r>
      <rPr>
        <i/>
        <sz val="11"/>
        <rFont val="Times New Roman"/>
        <family val="1"/>
      </rPr>
      <t>(đồng)</t>
    </r>
  </si>
  <si>
    <t>(6)=(4)x(5)</t>
  </si>
  <si>
    <t>Tên công cụ, dụng cụ</t>
  </si>
  <si>
    <t>Ngày sử dụng</t>
  </si>
  <si>
    <t>Ví dụ:</t>
  </si>
  <si>
    <t>Tình trạng công cụ, dụng cụ</t>
  </si>
  <si>
    <t>Tình trạng</t>
  </si>
  <si>
    <t>Ban kiểm kê gồm:</t>
  </si>
  <si>
    <t>- Trưởng ban;</t>
  </si>
  <si>
    <t>Đã tiến hành kiểm kê tài sản công là tài sản cố định tại cơ quan, tổ chức, đơn vị do (*) quản lý, kết quả như sau:</t>
  </si>
  <si>
    <t>BỘ MÔN / KHOA</t>
  </si>
  <si>
    <t>Mẫu CC_2025</t>
  </si>
  <si>
    <r>
      <t xml:space="preserve">Ghi chú
</t>
    </r>
    <r>
      <rPr>
        <i/>
        <sz val="10"/>
        <color theme="1"/>
        <rFont val="Times New Roman"/>
        <family val="1"/>
      </rPr>
      <t>(Thuyết minh)</t>
    </r>
  </si>
  <si>
    <t>Số chứng từ</t>
  </si>
  <si>
    <t>Mã tài sản</t>
  </si>
  <si>
    <t>Tên tài sản</t>
  </si>
  <si>
    <t>Số hiệu tài sản (Serri number/Số máy)</t>
  </si>
  <si>
    <t>Thông số kỹ thuật</t>
  </si>
  <si>
    <t>Ngày đưa vào sử dụng</t>
  </si>
  <si>
    <t>Số lượng tài sản</t>
  </si>
  <si>
    <t>Tỷ lệ hao mòn (%)</t>
  </si>
  <si>
    <t>Nguyên giá
(đồng)</t>
  </si>
  <si>
    <t>Giá trị còn lại
(đồng)</t>
  </si>
  <si>
    <t>Ghi chú (Thuyết minh)</t>
  </si>
  <si>
    <t>Dự án/Khoa quản lý</t>
  </si>
  <si>
    <t>Bộ môn đặt tài sản</t>
  </si>
  <si>
    <t>Mã phòng thí nghiệm nơi đặt</t>
  </si>
  <si>
    <t>Mã phụ kiện</t>
  </si>
  <si>
    <t>Tên phụ kiện</t>
  </si>
  <si>
    <t>Thời gian sd</t>
  </si>
  <si>
    <t>Thời gian sd theo qđ</t>
  </si>
  <si>
    <t>Giá trị còn lại</t>
  </si>
  <si>
    <t>4.2.1</t>
  </si>
  <si>
    <t>NTS000291-12-15</t>
  </si>
  <si>
    <t>0302020-0056</t>
  </si>
  <si>
    <t>Bộ cung cấp nguồn AC/DC PD-6359</t>
  </si>
  <si>
    <t>0</t>
  </si>
  <si>
    <t>Nguồn DC 24V-5A Ngõ ra: 2000W x 3; 700W x1 KT(482x132x280)mm</t>
  </si>
  <si>
    <t>01-12-2015</t>
  </si>
  <si>
    <t>40 - Văn phòng Trường</t>
  </si>
  <si>
    <t>4001 - *Tổ VP-KH-TH</t>
  </si>
  <si>
    <t>4.2.2</t>
  </si>
  <si>
    <t>VTS000168-12-21</t>
  </si>
  <si>
    <t>1501040-0016</t>
  </si>
  <si>
    <t>Camera truyền hình Sony SRG-120DU</t>
  </si>
  <si>
    <t>Đặt bàn có khả năng quay quét (Pal–Tilt–Zoom); Điều khiển từ xa qua mạng IP tiêu chuẩn</t>
  </si>
  <si>
    <t>17-12-2021</t>
  </si>
  <si>
    <t>DA Hổ trợ kỹ thuật - ODA</t>
  </si>
  <si>
    <t>4000 - Văn phòng Trường</t>
  </si>
  <si>
    <t>VTS000169-12-21</t>
  </si>
  <si>
    <t>1501040-0017</t>
  </si>
  <si>
    <t>Camera truyền hình Sony SRG-120DH</t>
  </si>
  <si>
    <t>Đặt bàn có khả năng quay quét (Pal–Tilt–Zoom); Điều khiển từ xa qua mạng IP tiêu chuẩn; 12x</t>
  </si>
  <si>
    <t>1501040-0018</t>
  </si>
  <si>
    <t>Bộ trộn hình ATEM Mini Pro</t>
  </si>
  <si>
    <t>Truyền phát video lên tới 1080p HD</t>
  </si>
  <si>
    <t>NTS000121-12-20</t>
  </si>
  <si>
    <t>1504010-0227</t>
  </si>
  <si>
    <t>Bộ xử lý hình ảnh Nantion NT3006</t>
  </si>
  <si>
    <t>NT3006</t>
  </si>
  <si>
    <t>Bộ xử lý hình ảnh Nantion NT3006 Nguồn: 100-240 V AC; 50-60Hz,35W</t>
  </si>
  <si>
    <t>28-10-2020</t>
  </si>
  <si>
    <t>NTS000017-03-22</t>
  </si>
  <si>
    <t>1504010-0228</t>
  </si>
  <si>
    <t>Máy ảnh Canon EOS 3000 D KIT 18-55 DC III</t>
  </si>
  <si>
    <t>428071000618</t>
  </si>
  <si>
    <t>Canon EOS 3000 D KIT 18-55 DC III</t>
  </si>
  <si>
    <t>03-03-2022</t>
  </si>
  <si>
    <t>VTS000033-08-12</t>
  </si>
  <si>
    <t>1504040-0621</t>
  </si>
  <si>
    <t>Máy chiếu Panasonic PT-LB3EA</t>
  </si>
  <si>
    <t>15040400621</t>
  </si>
  <si>
    <t>3200 Ansilumen;1024x768 XGA;,</t>
  </si>
  <si>
    <t>29-06-2012</t>
  </si>
  <si>
    <t>Đã chuyển QTTB</t>
  </si>
  <si>
    <t>DA Giáo dục ĐH 2 (TRIG)</t>
  </si>
  <si>
    <t>1504040-0622</t>
  </si>
  <si>
    <t>15040400622</t>
  </si>
  <si>
    <t>VTS000034-08-12</t>
  </si>
  <si>
    <t>1504040-0663</t>
  </si>
  <si>
    <t>15040400663</t>
  </si>
  <si>
    <t>300";1024x768XGA;3200 Ansilumen,</t>
  </si>
  <si>
    <t>NTS000089-07-18</t>
  </si>
  <si>
    <t>1504040-1161</t>
  </si>
  <si>
    <t>Máy chiếu Casio XJ-V2 (Nhà học D1-NĐH)</t>
  </si>
  <si>
    <t>518043</t>
  </si>
  <si>
    <t>Cường độ sáng 3000 Ansilumens XGA (1024x768) Nguồn sáng Laser &amp; Led</t>
  </si>
  <si>
    <t>31-07-2018</t>
  </si>
  <si>
    <t>VTS000037-06-19</t>
  </si>
  <si>
    <t>1504040-1215</t>
  </si>
  <si>
    <t>Máy chiếu Casio XJ-V2</t>
  </si>
  <si>
    <t>A903GCAY8C-827474</t>
  </si>
  <si>
    <t>XGA (1024 x 768); 3000 Ansilumens Độ phóng: 30-300 inchs</t>
  </si>
  <si>
    <t>08-03-2019</t>
  </si>
  <si>
    <t>1504040-1216</t>
  </si>
  <si>
    <t>Máy chiếu Casio XJ-F20XN</t>
  </si>
  <si>
    <t>A995BCBY76-075840</t>
  </si>
  <si>
    <t>XGA (1024 x 768); 3300 Ansilumens Độ phóng: 30-300 inchs Nguồn 220 V; 50-60Hz TL: 3,8 kg</t>
  </si>
  <si>
    <t>1504040-1252</t>
  </si>
  <si>
    <t>Bộ trình chiếu không dây Barco CS-100</t>
  </si>
  <si>
    <t>CS-100</t>
  </si>
  <si>
    <t>Bộ gồm : bộ nhận sóng và USB có nút bấm Kết nối audio HDMI, analog vỉa audio Ngõ ra HDMI; tần số: 2,4GHz và 5GHz Khoảng cách kết nối: 30 mét</t>
  </si>
  <si>
    <t>VTS000170-12-21</t>
  </si>
  <si>
    <t>1504040-1267</t>
  </si>
  <si>
    <t>3000 ansilumens; Tuổi thọ đèn 20.000 giờ</t>
  </si>
  <si>
    <t>1504040-1268</t>
  </si>
  <si>
    <t>3200 Ansilumen; Công nghệ DLP; Tuổi thọ bóng đèn 20.000 giờ</t>
  </si>
  <si>
    <t>NTS000217-12-22</t>
  </si>
  <si>
    <t>1504040-1287</t>
  </si>
  <si>
    <t>Máy chiếu Viewsonic LS600WE - 3800 Ansilumen</t>
  </si>
  <si>
    <t>X2Z224501114</t>
  </si>
  <si>
    <t>Máy Viewsonic LS600WE , 3800 ansilumen WXGA (1280 x800), RGBB LED Nguồn 100 - 240 V AC, 50/60HZ, 270W Khoảng cách ( 0,86 - 10,6)m</t>
  </si>
  <si>
    <t>09-12-2022</t>
  </si>
  <si>
    <t>1504040-1288</t>
  </si>
  <si>
    <t>X2Z224501117</t>
  </si>
  <si>
    <t>1504040-1289</t>
  </si>
  <si>
    <t>X2Z224501089</t>
  </si>
  <si>
    <t>VTS000064-11-01</t>
  </si>
  <si>
    <t>1504041-0081</t>
  </si>
  <si>
    <t>Màn chiếu 300inch Da-lite</t>
  </si>
  <si>
    <t>15040410081</t>
  </si>
  <si>
    <t>Kèm bộ điều khiển,</t>
  </si>
  <si>
    <t>21-09-2001</t>
  </si>
  <si>
    <t>CT MHO-1 Phòng HCTH</t>
  </si>
  <si>
    <t>NTS000024-05-20</t>
  </si>
  <si>
    <t>1602010-0382</t>
  </si>
  <si>
    <t>Tủ lạnh Mitsubishi FX 43 GBQ , 344 lít</t>
  </si>
  <si>
    <t>00002016</t>
  </si>
  <si>
    <t>Tủ Mitsubishi FX 43 BGQ, 344 lít Điện: 220 V AC; 50/60Hz</t>
  </si>
  <si>
    <t>21-05-2020</t>
  </si>
  <si>
    <t>4003 - Tổ Nhà khách</t>
  </si>
  <si>
    <t>NTS000049-09-08</t>
  </si>
  <si>
    <t>1602041-0121</t>
  </si>
  <si>
    <t>Máylạnh tủ đứng Carrier38/42S</t>
  </si>
  <si>
    <t>16020410121</t>
  </si>
  <si>
    <t>Carrier 38/42SM5C; 34000 BTU,</t>
  </si>
  <si>
    <t>08-09-2008</t>
  </si>
  <si>
    <t>NTS000076-07-15</t>
  </si>
  <si>
    <t>1602041-0600</t>
  </si>
  <si>
    <t>Máy điều hòa nhiệt độ DAIKIN 2 dàn CSL14.0 kW (FCQ140LUV1/ RZR140LUY1)</t>
  </si>
  <si>
    <t>13803747232-A ; MOLU13803754890</t>
  </si>
  <si>
    <t>Sử dụng gas 410A - Inverer hướng thổi lạnh 360 độ CSL 14.0 kW Model: FCQ140LUV1/RZR140LUY1</t>
  </si>
  <si>
    <t>16-06-2015</t>
  </si>
  <si>
    <t>1602041-0601</t>
  </si>
  <si>
    <t>13804060148-A ; MOLU13804060148</t>
  </si>
  <si>
    <t>1602041-0602</t>
  </si>
  <si>
    <t>13804121990-A ; MOLU1380121990</t>
  </si>
  <si>
    <t>1602041-0603</t>
  </si>
  <si>
    <t>Máy điều hòa nhiệt độ DAIKIN CSL 12.5 kW (FCQ125LUV/RZR125LUY1)</t>
  </si>
  <si>
    <t>13804129326-A ; MOLU13804129326</t>
  </si>
  <si>
    <t>sử dụng gas 410A- Inverter Hướng thổi lạnh 360 độ Model FCQ125LUV1/RZR125LUY1; remote</t>
  </si>
  <si>
    <t>1602041-0604</t>
  </si>
  <si>
    <t>13804239956-A ; MOLU13804239956</t>
  </si>
  <si>
    <t>NTS000005-01-19</t>
  </si>
  <si>
    <t>1602041-0732</t>
  </si>
  <si>
    <t>Máy điều hòa nhiệt độ áp trần Daikin 4Hp- FHA100BVMV/RZF100CYM</t>
  </si>
  <si>
    <t>L:E000315; N:E000148</t>
  </si>
  <si>
    <t>Máy Daikin 4Hp, 2 dàn ; áp trần Công nghệ Inverter; Gas R32 Công suất lạnh: 34 000 BTU Nguồn: 220 V AC; 50-60Hz</t>
  </si>
  <si>
    <t>17-01-2019</t>
  </si>
  <si>
    <t>1602041-0733</t>
  </si>
  <si>
    <t>L:E000458; N:E000151</t>
  </si>
  <si>
    <t>1602041-0734</t>
  </si>
  <si>
    <t>L:E000812; N:E000152</t>
  </si>
  <si>
    <t>NTS000171-12-19</t>
  </si>
  <si>
    <t>1602041-0754</t>
  </si>
  <si>
    <t>Máy điều hòa DaiKIn FHQ100DAVMA 4Hp , áp trần</t>
  </si>
  <si>
    <t>E010525</t>
  </si>
  <si>
    <t>Máy DaiKin 4Hp Áp trần 1 chiều lạnh Công nghệ Inverter; 34100 BTU/h Gas R410A; nguồn điện 3 pha Nguồn: 380-415 V AC; 50-60Hz</t>
  </si>
  <si>
    <t>12-12-2019</t>
  </si>
  <si>
    <t>NTS000068-09-20</t>
  </si>
  <si>
    <t>1602041-0774</t>
  </si>
  <si>
    <t>Máy điều hòa Mitsubishi FDT100CR-S5(âm trần, 1 chiều lạnh)</t>
  </si>
  <si>
    <t>L:A99100273AG - N:A99100188UF</t>
  </si>
  <si>
    <t>Máy loại âm trần; 1 chiều lạnh; 4HP Gas R410A; 220 V AC; 50/60Hz</t>
  </si>
  <si>
    <t>21-08-2020</t>
  </si>
  <si>
    <t>NTS000073-05-22</t>
  </si>
  <si>
    <t>1602041-0867</t>
  </si>
  <si>
    <t>Máy điều hòa nhiệt độ Mitsubishi 2 HP SRK/SRC 19CSS</t>
  </si>
  <si>
    <t>SRK/SRC 19CSS</t>
  </si>
  <si>
    <t>2HP SRK/SRC</t>
  </si>
  <si>
    <t>22-05-2022</t>
  </si>
  <si>
    <t>VTS000200-12-23</t>
  </si>
  <si>
    <t>1602041-0955</t>
  </si>
  <si>
    <t>Máy điều hòa Mitsubishi Heavy SRK19CSS-S5</t>
  </si>
  <si>
    <t>223600054CF</t>
  </si>
  <si>
    <t>Mays Mitsubishi Heavy 2.0HP SRK19CSS-S5 Sn:223600054CF</t>
  </si>
  <si>
    <t>15-12-2023</t>
  </si>
  <si>
    <t>CT.Vlir_PSU</t>
  </si>
  <si>
    <t>NTS000123-12-14</t>
  </si>
  <si>
    <t>2402020-0011</t>
  </si>
  <si>
    <t>Xe ô tô khách 29 chổ Samco-KGQ1</t>
  </si>
  <si>
    <t>65A 002.11</t>
  </si>
  <si>
    <t>Số máy: 4HK1-243552 Số khung: RLEB1R75LE7102217 Màu s9o7n: Xanh - trắng Dung tích: 5.193 cm3</t>
  </si>
  <si>
    <t>14-08-2014</t>
  </si>
  <si>
    <t>4004 - Tổ Ô tô</t>
  </si>
  <si>
    <t>VTS000199-12-04</t>
  </si>
  <si>
    <t>2402040-0001</t>
  </si>
  <si>
    <t>Xe ISUZU LT133 SAMCO (46chỗ)</t>
  </si>
  <si>
    <t>24020400001</t>
  </si>
  <si>
    <t>65E-0362,</t>
  </si>
  <si>
    <t>21-12-2004</t>
  </si>
  <si>
    <t>CT NPT-K.Kinh tế</t>
  </si>
  <si>
    <t>NTS000143-10-17</t>
  </si>
  <si>
    <t>2402040-0011</t>
  </si>
  <si>
    <t>Xe Ô tô BUS HB120S-H3801(THACO) 47 chỗ - Trắng Xanh(65A-002.62)</t>
  </si>
  <si>
    <t>SM:D6CH38E2*HC006835* ; SK: RN5B47SNCHC010159</t>
  </si>
  <si>
    <t>Sn:KC-3497086 ; KT bao: (12050x2500x3500)mm; Tivi LCD 32 inch; camera lùi; hệ thống điều hòa nhiệt dộ; ổ cứng 500 GB; tủ lạnh mini :thể tích động cơ 12742 cm3; công suất: 280(KW)/1900 vph</t>
  </si>
  <si>
    <t>07-09-2017</t>
  </si>
  <si>
    <t>VTS000006-03-12</t>
  </si>
  <si>
    <t>2403020-0001</t>
  </si>
  <si>
    <t>Xe Toyota Fortuner 2.7V (7chỗ); Bạc</t>
  </si>
  <si>
    <t>24030200001</t>
  </si>
  <si>
    <t>65M-00050,</t>
  </si>
  <si>
    <t>24-02-2012</t>
  </si>
  <si>
    <t>DA CLUES</t>
  </si>
  <si>
    <t>KTS000031-12-97</t>
  </si>
  <si>
    <t>2403020-0005</t>
  </si>
  <si>
    <t>Xe ôtô TOYOTA LAND CRUISER</t>
  </si>
  <si>
    <t>24030200005</t>
  </si>
  <si>
    <t>65E-0091,</t>
  </si>
  <si>
    <t>01-01-1996</t>
  </si>
  <si>
    <t>NTS000031-00-13</t>
  </si>
  <si>
    <t>2403020-0010</t>
  </si>
  <si>
    <t>Xe ô tô Mitsubishi (08 chỗ)</t>
  </si>
  <si>
    <t>24030200010</t>
  </si>
  <si>
    <t>65E-0131,</t>
  </si>
  <si>
    <t>01-01-1997</t>
  </si>
  <si>
    <t>Đã thanh lý</t>
  </si>
  <si>
    <t>2403020-0011</t>
  </si>
  <si>
    <t>Xe ô tô Mitsubishi Pajero (08 chỗ)</t>
  </si>
  <si>
    <t>24030200011</t>
  </si>
  <si>
    <t>65E-0156,</t>
  </si>
  <si>
    <t>VTS000064-08-13</t>
  </si>
  <si>
    <t>2403020-0020</t>
  </si>
  <si>
    <t>XeTOYOTA FORTUNER7chỗ,(bạc)00089</t>
  </si>
  <si>
    <t>24030200020</t>
  </si>
  <si>
    <t>SM:2KDU325507;SK:RL4ZR69GXD4016321, 65E00089</t>
  </si>
  <si>
    <t>31-05-2013</t>
  </si>
  <si>
    <t>DA SUMITOMO-P.KHTH</t>
  </si>
  <si>
    <t>VTS000238-12-13</t>
  </si>
  <si>
    <t>2403020-0021</t>
  </si>
  <si>
    <t>Xe Toyota FORTUNER 7chỗ(00092)</t>
  </si>
  <si>
    <t>24030200021</t>
  </si>
  <si>
    <t>Sơn đen;SK:9D4017900;SM:441955, 65M00092</t>
  </si>
  <si>
    <t>23-12-2013</t>
  </si>
  <si>
    <t>DA iAqua-K.Thủy sản</t>
  </si>
  <si>
    <t>NTS000015-05-20</t>
  </si>
  <si>
    <t>2403020-0022</t>
  </si>
  <si>
    <t>Xe TOYOTA FORTUNER GUN 156L-SUTMHU (7 chỗ; sơn đen) BS: 65A-005.25</t>
  </si>
  <si>
    <t>SK: RL4HA3FS 1K1170389 ; SM:1GD 0701375</t>
  </si>
  <si>
    <t>Xe Toyota Fortuner 7 chỗ, màu đen KT tổng thể:(DxRxC)=(4795x1855x1835)mm Chiều dài cơ sở: 2,745 m TL không tải: 2105 kg; có tải: 2750 kg ĐCơ Diesel, dung tích nhiên liệu 80 lít, dung tích xylanh 2755 cc, Hộp số tự động 6 cấp/6AT, truyền động 2 cầu Hệ thống điều hòa nhiệt độ tự động, 2 giàn lạnh</t>
  </si>
  <si>
    <t>24-03-2020</t>
  </si>
  <si>
    <t>54 - Trung tâm Đánh giá năng lực Ngoại ngữ</t>
  </si>
  <si>
    <t>NTS000201-12-16</t>
  </si>
  <si>
    <t>2901090-7724</t>
  </si>
  <si>
    <t>CPU Intel Core i7-4790 (3.6GHz)</t>
  </si>
  <si>
    <t>HDD 1TB</t>
  </si>
  <si>
    <t>Ram 2x4GB-1600 Corsair Vengeance Case Coolermaster N500 Keyboard + Mouse Logitech MK120 Mainboard GAH97-D3H HDD 1TB WD DVDRW Liteon Power 700W</t>
  </si>
  <si>
    <t>28-06-2016</t>
  </si>
  <si>
    <t>NTS000148-11-18</t>
  </si>
  <si>
    <t>2901090-8156</t>
  </si>
  <si>
    <t>CPU Ci7-7700; HDD 2TB; Ram 8GB</t>
  </si>
  <si>
    <t>-0-</t>
  </si>
  <si>
    <t>CPU Ci7-7700; HDD 2TB; Ram 8GB; nguồn 470W</t>
  </si>
  <si>
    <t>25-10-2018</t>
  </si>
  <si>
    <t>NTS000149-11-18</t>
  </si>
  <si>
    <t>2901090-8157</t>
  </si>
  <si>
    <t>Máy tính để bàn Ci3-7100 - LCD Dell E1916HV</t>
  </si>
  <si>
    <t>CPU Ci3-7100; MB H100M HDD 1TB; DDR 4GB; nguồn 400W LCD Dell E1916Hv</t>
  </si>
  <si>
    <t>03-11-2018</t>
  </si>
  <si>
    <t>2901090-8157-1</t>
  </si>
  <si>
    <t>Monitor LCD Dell E1916Hv (CN-0779TP-FCC00-7BB-A5GD-A04)</t>
  </si>
  <si>
    <t>NTS000048-08-19</t>
  </si>
  <si>
    <t>2901090-8553</t>
  </si>
  <si>
    <t>Máy tính để bàn CPU Intel Ci7-8700</t>
  </si>
  <si>
    <t>89PG030302333</t>
  </si>
  <si>
    <t>CPU Intel Ci7-8700; nguồn Acbel 510 w E2 HDD 1TB; RAM 8GB;</t>
  </si>
  <si>
    <t>28-08-2019</t>
  </si>
  <si>
    <t>NTS000137-10-19</t>
  </si>
  <si>
    <t>2901090-8586</t>
  </si>
  <si>
    <t>Máy tính để bàn HP Pavilion 590-p0113d -Ci7-9700</t>
  </si>
  <si>
    <t>8CG9208LSD</t>
  </si>
  <si>
    <t>Máy HP Pavilion 590-p0113d Core i7-9700 (12 MB) ;DVDRW</t>
  </si>
  <si>
    <t>25-09-2019</t>
  </si>
  <si>
    <t>NTS000147-11-19</t>
  </si>
  <si>
    <t>2901090-8591</t>
  </si>
  <si>
    <t>Máy tính để bàn HP Pavilon 590-p0113d (Ci7-9700)</t>
  </si>
  <si>
    <t>8CG9208LSB</t>
  </si>
  <si>
    <t>Máy HP Pavilion 590-p0113d; Ci7-9700 HDD 1TB; DDR4 8GB; DVDRW; Wlan; BT Nguồn: 220 V AC; 50/60 Hz; không MH</t>
  </si>
  <si>
    <t>22-10-2019</t>
  </si>
  <si>
    <t>NTS000069-09-20</t>
  </si>
  <si>
    <t>2901090-8720</t>
  </si>
  <si>
    <t>Máy tính bàn Dell Ci3-9100; LCD Dell 21.5 inch</t>
  </si>
  <si>
    <t>D-V3671-Ci3</t>
  </si>
  <si>
    <t>Dell Vostro 3671-Ci3-9100 Monitor Dell 21.5 inch HDD 1TB; DDR 4 GB, DVDRW, WL+BT Windows 10,Key,mouse Nguồn: 220 VAC,50/60Hz</t>
  </si>
  <si>
    <t>04-09-2020</t>
  </si>
  <si>
    <t>2901090-8720-1</t>
  </si>
  <si>
    <t>Monitor DELL 21.5 inch</t>
  </si>
  <si>
    <t>VTS000076-09-20</t>
  </si>
  <si>
    <t>2901090-8727</t>
  </si>
  <si>
    <t>Máy tính để bàn Intel Ci7-10700 - 1TB</t>
  </si>
  <si>
    <t>Ci7-10700-1TB</t>
  </si>
  <si>
    <t>Intel Ci7-10700 HDD 1TB; DDR4 8GB</t>
  </si>
  <si>
    <t>17-09-2020</t>
  </si>
  <si>
    <t>CT Vlir Network VN</t>
  </si>
  <si>
    <t>NTS000119-12-20</t>
  </si>
  <si>
    <t>2901090-9207</t>
  </si>
  <si>
    <t>Máy tính để bàn Vostro 3681MT -Ci5 10400; SSD 128 GB; HDD 1TB; DDR4 4GB</t>
  </si>
  <si>
    <t>23N5X63</t>
  </si>
  <si>
    <t>Vostro Dell 3681 MT; Ci5- 10400 DDR4 4GB; SSD 128GB; HDD 1TB; DVDRW; Win 10; Wireless; BT4</t>
  </si>
  <si>
    <t>24-12-2020</t>
  </si>
  <si>
    <t>NTS000016-04-21</t>
  </si>
  <si>
    <t>2901090-9262</t>
  </si>
  <si>
    <t>Máy tính để bàn HP Pavilion TPGL Ci5-10400</t>
  </si>
  <si>
    <t>4CE10359BB</t>
  </si>
  <si>
    <t>Ci5-10400; HDD 1TB; DDR4 8GB; DVDRW Nguồn 220 V AC; 50-60Hz</t>
  </si>
  <si>
    <t>2901090-9263</t>
  </si>
  <si>
    <t>4CE10359B1</t>
  </si>
  <si>
    <t>10-04-2021</t>
  </si>
  <si>
    <t>NTS000040-06-21</t>
  </si>
  <si>
    <t>2901090-9315</t>
  </si>
  <si>
    <t>Máy tính để bàn Dell INS 3881; Ci5-10400; SSD 256GB; HDD 1TB; DDR4 8GB</t>
  </si>
  <si>
    <t>1RM5H73</t>
  </si>
  <si>
    <t>22-06-2021</t>
  </si>
  <si>
    <t>NTS000053-07-21</t>
  </si>
  <si>
    <t>2901090-9319</t>
  </si>
  <si>
    <t>Máy tính để bàn Dell Vostro 3888 Ci7- 10700</t>
  </si>
  <si>
    <t>61TMWC3</t>
  </si>
  <si>
    <t>Ci7-10700; WL;BT; Win10</t>
  </si>
  <si>
    <t>13-07-2021</t>
  </si>
  <si>
    <t>NTS000082-11-21</t>
  </si>
  <si>
    <t>2901090-9430</t>
  </si>
  <si>
    <t>Máy tính để bàn Dell Ci7-10700F 2.9 GHz</t>
  </si>
  <si>
    <t>FTLGYF3</t>
  </si>
  <si>
    <t>Ci7-10700F; DVDRW, BT, Wireless, Win10</t>
  </si>
  <si>
    <t>12-11-2021</t>
  </si>
  <si>
    <t>Ô. Toàn</t>
  </si>
  <si>
    <t>2901090-9530</t>
  </si>
  <si>
    <t>Bộ máy tính Dell OptiPlex 5090</t>
  </si>
  <si>
    <t>Intel Core i7-10700; Ram 16GB (1x16GB) DDR4</t>
  </si>
  <si>
    <t>2901090-9531</t>
  </si>
  <si>
    <t>Intel Core i7-10700; Ram 16GB DDR4</t>
  </si>
  <si>
    <t>NTS000153-10-22</t>
  </si>
  <si>
    <t>2901090-9830</t>
  </si>
  <si>
    <t>Máy tính bàn Intel Ci7- 12700 ; DDR4 16GB ; 3200 Zeus</t>
  </si>
  <si>
    <t>Z690-UD</t>
  </si>
  <si>
    <t>MB Z690-UD; CPU Intel Ci7-12700; DDR4 16GB; 3200 Zeus</t>
  </si>
  <si>
    <t>12-10-2022</t>
  </si>
  <si>
    <t>BVNĐH</t>
  </si>
  <si>
    <t>VTS000019-10-10</t>
  </si>
  <si>
    <t>2901095-0241</t>
  </si>
  <si>
    <t>Notebook Lenovo IdeaPad Y450</t>
  </si>
  <si>
    <t>29010950241</t>
  </si>
  <si>
    <t>,</t>
  </si>
  <si>
    <t>25-06-2010</t>
  </si>
  <si>
    <t>Anh Long</t>
  </si>
  <si>
    <t>2901095-0242</t>
  </si>
  <si>
    <t>29010950242</t>
  </si>
  <si>
    <t>VPT</t>
  </si>
  <si>
    <t>NTS000214-12-18</t>
  </si>
  <si>
    <t>2901095-0872</t>
  </si>
  <si>
    <t>Máy tính xách tay Dell Vostro 3478</t>
  </si>
  <si>
    <t>658P2P2</t>
  </si>
  <si>
    <t>CPU Ci5-8250U - 14 inch HD HDD 1TB; RAM 4GB; DVDRW</t>
  </si>
  <si>
    <t>24-12-2018</t>
  </si>
  <si>
    <t>NTS000142-10-19</t>
  </si>
  <si>
    <t>2901095-0932</t>
  </si>
  <si>
    <t>Máy tính xách tay Apple MacBook Pro Ci5-2.4Ghz -LCD 13 inch</t>
  </si>
  <si>
    <t>SC02YT2FZLVDD</t>
  </si>
  <si>
    <t>Appel MacBook Pro Ci5-2,4GHz; LCD 13" SSD 512gb; DDR 8GB ; Webcam BlueTooth; Wireless; Cardreader</t>
  </si>
  <si>
    <t>24-09-2019</t>
  </si>
  <si>
    <t>Cô Hiền</t>
  </si>
  <si>
    <t>2901095-0933</t>
  </si>
  <si>
    <t>Máy tính xách tay HP Spectre X360-13-ap0087TU</t>
  </si>
  <si>
    <t>5CD9101360</t>
  </si>
  <si>
    <t>Máy HP Ci7-8565U; LCD13.3 inch FHD SSD 256GB; DDR 8GB; Wireless AC Bluetootj; Webcam; Cardreader; Window 10</t>
  </si>
  <si>
    <t>NTS000182-12-19</t>
  </si>
  <si>
    <t>2901095-0936</t>
  </si>
  <si>
    <t>Máy tính bảng Apple IPad Wifi - 128GB, 10.2 inch</t>
  </si>
  <si>
    <t>DMPZ31WZMDFX</t>
  </si>
  <si>
    <t>Apple 7th Generation/ 128GB/LCD 10.2 inch Wireless; Bluetooth</t>
  </si>
  <si>
    <t>23-12-2019</t>
  </si>
  <si>
    <t>NTS000162-11-22</t>
  </si>
  <si>
    <t>2901095-0978</t>
  </si>
  <si>
    <t>Máy tính bảng Samsung Galaxy Tab S8-5G, 11 inch SM-X706B</t>
  </si>
  <si>
    <t>352952651280477</t>
  </si>
  <si>
    <t>Samsung S8-5G, 11 inch (SM-X706B) 8G ; 128 GB</t>
  </si>
  <si>
    <t>02-11-2022</t>
  </si>
  <si>
    <t>O Toàn</t>
  </si>
  <si>
    <t>NTS000001-01-23</t>
  </si>
  <si>
    <t>2901095-0998</t>
  </si>
  <si>
    <t>Máy tính xách tay Lenovo Thinkpad X1 -Ci7-1255U, 14 inch</t>
  </si>
  <si>
    <t>PF4387ML</t>
  </si>
  <si>
    <t>Lenovo Thinkpad X1-Ci7-1255U SSD 512GB; DDR5 16GB; Wifi; Bluetooth 14 inch WUXGA</t>
  </si>
  <si>
    <t>09-01-2023</t>
  </si>
  <si>
    <t>Ô Toàn</t>
  </si>
  <si>
    <t>VTS000006-01-08</t>
  </si>
  <si>
    <t>2907021-0041</t>
  </si>
  <si>
    <t>Printer HP Color Laserjet 3600-A4</t>
  </si>
  <si>
    <t>29070210041</t>
  </si>
  <si>
    <t>600x600 dpi;64Mb;high speed USB 2.0,</t>
  </si>
  <si>
    <t>21-12-2007</t>
  </si>
  <si>
    <t>DA Tính bền vững - TT HLiệu</t>
  </si>
  <si>
    <t>4006 - *Tổ In</t>
  </si>
  <si>
    <t>VTS000228-12-23</t>
  </si>
  <si>
    <t>2908020-0138</t>
  </si>
  <si>
    <t>Thiết bị đầu cuối SONY PCS-XG100</t>
  </si>
  <si>
    <t>PCS-XG100</t>
  </si>
  <si>
    <t>Thiết bị đầu cuối SONY PCS-GX100</t>
  </si>
  <si>
    <t>2908020-0139</t>
  </si>
  <si>
    <t>Bộ khuếch đại công suất Yamaha P2500S</t>
  </si>
  <si>
    <t>P2500S</t>
  </si>
  <si>
    <t>2909010-0100</t>
  </si>
  <si>
    <t>Máy Scanner EPSON GT-15000-quét:A3</t>
  </si>
  <si>
    <t>29090100100</t>
  </si>
  <si>
    <t>600x1200 dpi;48 bit màu;tốc độ 1.3msec,</t>
  </si>
  <si>
    <t>2909010-0107</t>
  </si>
  <si>
    <t>Scanner Epson GT 30000N</t>
  </si>
  <si>
    <t>29090100107</t>
  </si>
  <si>
    <t>NTS000044-06-16</t>
  </si>
  <si>
    <t>2911050-0517</t>
  </si>
  <si>
    <t>Máy photocopy Toshiba e856</t>
  </si>
  <si>
    <t>CGGC17526</t>
  </si>
  <si>
    <t>in mạng;copy; Scan màu ổ cứng 60GB; Ram 1GB Màn hình điều khiển LCD cảm ứng</t>
  </si>
  <si>
    <t>03-06-2016</t>
  </si>
  <si>
    <t>2911061-0117</t>
  </si>
  <si>
    <t>Tivi Plasma LG 50"PT 350 RATV</t>
  </si>
  <si>
    <t>29110610117</t>
  </si>
  <si>
    <t>50";1024x768;720p,</t>
  </si>
  <si>
    <t>Không tìm thấy</t>
  </si>
  <si>
    <t>NTS000103-08-15</t>
  </si>
  <si>
    <t>2911061-0546</t>
  </si>
  <si>
    <t>Tivi SAMSUNG 60" - 60H6400</t>
  </si>
  <si>
    <t>002Y3YAG01003218</t>
  </si>
  <si>
    <t>SS 60" 220VAC;50-60Hz</t>
  </si>
  <si>
    <t>11-08-2015</t>
  </si>
  <si>
    <t>2911061-0547</t>
  </si>
  <si>
    <t>Tivi SHARP 60" - 60LE360X</t>
  </si>
  <si>
    <t>412713356</t>
  </si>
  <si>
    <t>SHARP 60" 220VAC;50-60Hz</t>
  </si>
  <si>
    <t>NTS000146-11-16</t>
  </si>
  <si>
    <t>2911061-0577</t>
  </si>
  <si>
    <t>Tivi SAMSUNG 43 inch UA43-KU600</t>
  </si>
  <si>
    <t>00WY3NOHA00281</t>
  </si>
  <si>
    <t>SAMSUNG 43 inch UA43-KU6000 Led; (3840x2160); loa 20W 100-220VAC; 50-60Hz</t>
  </si>
  <si>
    <t>26-10-2016</t>
  </si>
  <si>
    <t>NTS000147-11-16</t>
  </si>
  <si>
    <t>2911061-0578</t>
  </si>
  <si>
    <t>Tivi SAMSUNG 60 inch UA60-KU6000</t>
  </si>
  <si>
    <t>00XB3NNH700133</t>
  </si>
  <si>
    <t>UA60-KU6000 Led; (3840x2160) 100-220VAC; 50-60Hz</t>
  </si>
  <si>
    <t>P. QTTB thu về</t>
  </si>
  <si>
    <t>2911061-0579</t>
  </si>
  <si>
    <t>00XB3NNH700114</t>
  </si>
  <si>
    <t>Chuyển về từ PH3</t>
  </si>
  <si>
    <t>VTS000036-06-19</t>
  </si>
  <si>
    <t>2911061-0748</t>
  </si>
  <si>
    <t>Tivi Sony 65 inchs 65X7000F</t>
  </si>
  <si>
    <t>S01-5504602-8</t>
  </si>
  <si>
    <t>Smart Tivi; Direct Led; Memory 16GB Cổng: Connection; Wifi; Bluetooth; HDMI;USB Loa: 10W x 2, Nguồn: 110-240 V AC; 50/60Hz</t>
  </si>
  <si>
    <t>14-03-2019</t>
  </si>
  <si>
    <t>2911061-0749</t>
  </si>
  <si>
    <t>S01-5504600-6</t>
  </si>
  <si>
    <t>2911061-0750</t>
  </si>
  <si>
    <t>S01-5504594-1</t>
  </si>
  <si>
    <t>2911061-0779</t>
  </si>
  <si>
    <t>Tivi LED LG 75 inch UM6970</t>
  </si>
  <si>
    <t>911INMF8S699</t>
  </si>
  <si>
    <t>Tivi LG LED 75 inch; loại Smart TV; 4K Cổng: 3 HDMI; Lan; Wifi; USB; AV; Audio Loa 20w; nguồn 220 VAC; 50/60Hz</t>
  </si>
  <si>
    <t>2911061-0780</t>
  </si>
  <si>
    <t>912INPT01096</t>
  </si>
  <si>
    <t>2911061-0785</t>
  </si>
  <si>
    <t>Màn hình LED P3 ATOPLED TCO</t>
  </si>
  <si>
    <t>(3,456 x 1,536)m</t>
  </si>
  <si>
    <t>Modul led P3 Indoor SMD Fullcolor KT hiển thị: (3,456 x 1,536)m Độ phân giải (1344 x 704) Pixel Card phát colorLight S2 Card nhận ColorLight 5A-75B Nguồn: 220 -240 V AC; 50-60Hz</t>
  </si>
  <si>
    <t>NTS000108-12-21</t>
  </si>
  <si>
    <t>2911061-0820</t>
  </si>
  <si>
    <t>Tivi Samsung Smart 65 inchs 65AU7700</t>
  </si>
  <si>
    <t>0G8Z3NERA00191A</t>
  </si>
  <si>
    <t>Samsung Smart 65 AU7700,kUHD Cổng: Wifi, Bluettooth , Lan, AV, HDMI, USB Tích hợp đầu thu KTS</t>
  </si>
  <si>
    <t>02-12-2021</t>
  </si>
  <si>
    <t>2911061-0821</t>
  </si>
  <si>
    <t>0G8Z3NERA00192W</t>
  </si>
  <si>
    <t>2911061-0822</t>
  </si>
  <si>
    <t>0G8Z3NERA00509H</t>
  </si>
  <si>
    <t>VTS000166-12-21</t>
  </si>
  <si>
    <t>2911061-0834</t>
  </si>
  <si>
    <t>Tivi LED P3 Teeho P3BD-32S-6464-6464</t>
  </si>
  <si>
    <t>Signals processing equipment: Clear One 910-3200-701; Video processor and accessories: Great Video L1</t>
  </si>
  <si>
    <t>2911061-0835</t>
  </si>
  <si>
    <t>Tivi Sony 65" KD-65X7000F</t>
  </si>
  <si>
    <t>Công nghệ 4K</t>
  </si>
  <si>
    <t>2911061-0836</t>
  </si>
  <si>
    <t>2911061-0837</t>
  </si>
  <si>
    <t>VTS000167-12-21</t>
  </si>
  <si>
    <t>2911061-0841</t>
  </si>
  <si>
    <t>NTS000022-03-22</t>
  </si>
  <si>
    <t>2911061-0847</t>
  </si>
  <si>
    <t>0G8Z3NGRB00745</t>
  </si>
  <si>
    <t>Smart Samsung 65 - 4K UHD</t>
  </si>
  <si>
    <t>10-03-2022</t>
  </si>
  <si>
    <t>2911061-0848</t>
  </si>
  <si>
    <t>0G8Z3NGRB00775</t>
  </si>
  <si>
    <t>2911061-0938</t>
  </si>
  <si>
    <t>Tivi SONY 65 inch KD-65X8000G</t>
  </si>
  <si>
    <t>65X8000G</t>
  </si>
  <si>
    <t>2911061-0939</t>
  </si>
  <si>
    <t>Màn hình hiển thị Xiamen Qiangli LED P3 (5,31m2)</t>
  </si>
  <si>
    <t>5,31m2</t>
  </si>
  <si>
    <t>Màn hình hiển thị Xiamen Qiangli LED P3 KT: 5,31m2</t>
  </si>
  <si>
    <t>NTS000015-04-15</t>
  </si>
  <si>
    <t>2999011-0328</t>
  </si>
  <si>
    <t>Bàn làm việc</t>
  </si>
  <si>
    <t>(2,6x0,89x0,79)m</t>
  </si>
  <si>
    <t>Gỗ Căm xe + Gỏ Có kệ CPU,ngăn bàn phím Có 1 hộc tủ kéo, ngăn tủ cửa mở</t>
  </si>
  <si>
    <t>22-12-2014</t>
  </si>
  <si>
    <t>2999011-0329</t>
  </si>
  <si>
    <t>2999011-0330</t>
  </si>
  <si>
    <t>NTS000028-04-15</t>
  </si>
  <si>
    <t>2999011-0336</t>
  </si>
  <si>
    <t>Bàn làm việc gỗ Bên - sơn PU</t>
  </si>
  <si>
    <t>(1,06x1,93x0,76)m</t>
  </si>
  <si>
    <t>Trái có 1 hộc tủ+ ngăn cửa mở Giữa có 1 ngăn tủ kéo Phải có 3 hộc tủ kéo Bàn phụ:(0,4x1,2x0,76)m; Bên phải bàn có 1ngawn tủ kéo+1ngawn cửa mở</t>
  </si>
  <si>
    <t>02-02-2015</t>
  </si>
  <si>
    <t>2999011-0337</t>
  </si>
  <si>
    <t>2999011-0338</t>
  </si>
  <si>
    <t>NTS000150-12-14</t>
  </si>
  <si>
    <t>2999011-0339</t>
  </si>
  <si>
    <t>(1,15 x 2 x 0,76)m</t>
  </si>
  <si>
    <t>Bàn phụ : (1,2 x 0,4 x 0,76) m Bàn phụ có ngăn bàn phím; 1 hộc tủ; 1 cửa tủ 0,4m (BGH)</t>
  </si>
  <si>
    <t>19-12-2014</t>
  </si>
  <si>
    <t>VTS000116-12-03</t>
  </si>
  <si>
    <t>2999012-0072</t>
  </si>
  <si>
    <t>Bàn họp Oval gỗ bên</t>
  </si>
  <si>
    <t>29990120072</t>
  </si>
  <si>
    <t>(0,8x2,0x3,4)m,</t>
  </si>
  <si>
    <t>18-09-2003</t>
  </si>
  <si>
    <t>CT MHO-4</t>
  </si>
  <si>
    <t>NTS000010-03-15</t>
  </si>
  <si>
    <t>2999012-0203</t>
  </si>
  <si>
    <t>Bàn họp Hội nghị thẳng</t>
  </si>
  <si>
    <t>(2,8x0,59x0,78)m</t>
  </si>
  <si>
    <t>Khung ,chân =Căm xe;Mặt+yếm = Gỏ</t>
  </si>
  <si>
    <t>10-03-2015</t>
  </si>
  <si>
    <t>2999012-0204</t>
  </si>
  <si>
    <t>2999012-0205</t>
  </si>
  <si>
    <t>Bàn họp Hội nghị cong</t>
  </si>
  <si>
    <t>(1,92x0,59x0,78)m</t>
  </si>
  <si>
    <t>Khung+ chân = Căm xe Mặt+yếm = Gỏ</t>
  </si>
  <si>
    <t>2999012-0206</t>
  </si>
  <si>
    <t>2999012-0207</t>
  </si>
  <si>
    <t>2999012-0208</t>
  </si>
  <si>
    <t>2999012-0209</t>
  </si>
  <si>
    <t>2999012-0210</t>
  </si>
  <si>
    <t>2999012-0211</t>
  </si>
  <si>
    <t>2999012-0212</t>
  </si>
  <si>
    <t>2999012-0213</t>
  </si>
  <si>
    <t>2999012-0214</t>
  </si>
  <si>
    <t>2999012-0215</t>
  </si>
  <si>
    <t>2999012-0216</t>
  </si>
  <si>
    <t>2999012-0217</t>
  </si>
  <si>
    <t>2999012-0218</t>
  </si>
  <si>
    <t>2999012-0219</t>
  </si>
  <si>
    <t>(1,92x0,54x0,78)m</t>
  </si>
  <si>
    <t>Khung + chân = Căm xe Mặt + yếm = Gỏ</t>
  </si>
  <si>
    <t>2999012-0220</t>
  </si>
  <si>
    <t>2999012-0221</t>
  </si>
  <si>
    <t>2999012-0222</t>
  </si>
  <si>
    <t>2999012-0223</t>
  </si>
  <si>
    <t>2999012-0224</t>
  </si>
  <si>
    <t>2999012-0225</t>
  </si>
  <si>
    <t>2999012-0226</t>
  </si>
  <si>
    <t>2999012-0227</t>
  </si>
  <si>
    <t>2999012-0228</t>
  </si>
  <si>
    <t>2999012-0229</t>
  </si>
  <si>
    <t>2999012-0230</t>
  </si>
  <si>
    <t>2999012-0231</t>
  </si>
  <si>
    <t>2999012-0232</t>
  </si>
  <si>
    <t>2999012-0236</t>
  </si>
  <si>
    <t>Bàn họp gỗ Căm xe - sơn PU</t>
  </si>
  <si>
    <t>(2,4x5,6x0,76)m</t>
  </si>
  <si>
    <t>Gỗ Căm xe; sơn PU KT:(2,4x5,6x0,76)m</t>
  </si>
  <si>
    <t>NTS000029-04-15</t>
  </si>
  <si>
    <t>2999012-0237</t>
  </si>
  <si>
    <t>Bàn họp gỗ Xoan Đào sơn PU</t>
  </si>
  <si>
    <t>(1,2 x 2,0 x 0,76)m</t>
  </si>
  <si>
    <t>08-04-2015</t>
  </si>
  <si>
    <t>2999012-0238</t>
  </si>
  <si>
    <t>2999012-0239</t>
  </si>
  <si>
    <t>2999012-0240</t>
  </si>
  <si>
    <t>Bàn họp 30 chổ chữ U gỗ Căm Xe</t>
  </si>
  <si>
    <t>(6,2 x 3,4 x 0,78)m</t>
  </si>
  <si>
    <t>Bàn có lổ trống ở giữa</t>
  </si>
  <si>
    <t>2999012-0257</t>
  </si>
  <si>
    <t>(1,2 x 2,4 x 0,76) m</t>
  </si>
  <si>
    <t>NTS000084-08-15</t>
  </si>
  <si>
    <t>2999012-0259</t>
  </si>
  <si>
    <t>Bàn cố định SDA - 700S (4480x400x720)mm</t>
  </si>
  <si>
    <t>(4480x400x720)mm</t>
  </si>
  <si>
    <t>Bàn chân sắt có chắn trước;mặt ván gỗ sồi phủ laminate dầy 0,8mm</t>
  </si>
  <si>
    <t>30-07-2015</t>
  </si>
  <si>
    <t>2999012-0260</t>
  </si>
  <si>
    <t>Bàn cố định SDA - 700S (3940x400x720)mm</t>
  </si>
  <si>
    <t>(3940x400x720)mm</t>
  </si>
  <si>
    <t>Bàn chân sắt có tấm chắn trước;mặt gỗ sồi sơn phủ laminate</t>
  </si>
  <si>
    <t>NTS000085-08-15</t>
  </si>
  <si>
    <t>2999012-0261</t>
  </si>
  <si>
    <t>Bàn vi tính gỗ Bên (0,55x1,6x0,78)m</t>
  </si>
  <si>
    <t>(0,55x1,6x0,78)m</t>
  </si>
  <si>
    <t>18-06-2015</t>
  </si>
  <si>
    <t>NTS000162-09-15</t>
  </si>
  <si>
    <t>2999012-0267</t>
  </si>
  <si>
    <t>Bàn Ovan gỗ Bên + Căm xe</t>
  </si>
  <si>
    <t>(0,95x1,93x0,76)m</t>
  </si>
  <si>
    <t>Khung Căm xe; mặt Bên KT(0,95x1,93x0,76)m 10 Ghế đai gỗ Căm xe trạm</t>
  </si>
  <si>
    <t>08-09-2015</t>
  </si>
  <si>
    <t>NTS000039-06-16</t>
  </si>
  <si>
    <t>2999012-0291</t>
  </si>
  <si>
    <t>Bàn trưng bày gỗ MDF 18mm</t>
  </si>
  <si>
    <t>(4,5x0,9x0,8)m</t>
  </si>
  <si>
    <t>07-05-2016</t>
  </si>
  <si>
    <t>NTS000135-12-20</t>
  </si>
  <si>
    <t>2999012-0384</t>
  </si>
  <si>
    <t>Bàn họp gỗ Căm xe , có hộc bàn, có rãnh giữa</t>
  </si>
  <si>
    <t>(3,4x6,2x0,78)m</t>
  </si>
  <si>
    <t>Bàn họp gỗ Căm xe + Bên; có rãnh giữa KT: (3,4 x 6,2 x0,78)m</t>
  </si>
  <si>
    <t>28-12-2020</t>
  </si>
  <si>
    <t>2999021-0051</t>
  </si>
  <si>
    <t>Ghế xoay bọc da cao cấp chân gỗ tự nhiên sơn PU</t>
  </si>
  <si>
    <t>(0,83 x 0,88 x 1,29) m</t>
  </si>
  <si>
    <t>2999032-0219</t>
  </si>
  <si>
    <t>Tủ trưng bày gỗ Căm xe - sơn PU</t>
  </si>
  <si>
    <t>(2,21x0,48x2,0)m</t>
  </si>
  <si>
    <t>Gỗ Căm xe; sơn PU KT:(2,21x0,48x2,0)m</t>
  </si>
  <si>
    <t>2999032-0220</t>
  </si>
  <si>
    <t>Tủ trưng bày gỗ Căm xe - sơn PU -kiếng</t>
  </si>
  <si>
    <t>(2,8x0,4x2,1)m</t>
  </si>
  <si>
    <t>Gỗ Căm xe - sơn PU- kiếng KT:(2,8x0,4x2,1)m</t>
  </si>
  <si>
    <t>2999032-0221</t>
  </si>
  <si>
    <t>2999032-0222</t>
  </si>
  <si>
    <t>2999032-0223</t>
  </si>
  <si>
    <t>2999032-0224</t>
  </si>
  <si>
    <t>2999032-0225</t>
  </si>
  <si>
    <t>Tủ trang trí ô cửa sổ gỗ Căm xe - sơn PU</t>
  </si>
  <si>
    <t>(2,94x0,5x1,0)m</t>
  </si>
  <si>
    <t>Gỗ Căm xe - sơn PU KT:(2,94x0,5x1,0)m</t>
  </si>
  <si>
    <t>2999032-0226</t>
  </si>
  <si>
    <t>Tủ sát tường gỗ Căm Xe</t>
  </si>
  <si>
    <t>(2,2 x 2,1 x 0,4)m</t>
  </si>
  <si>
    <t>2999032-0227</t>
  </si>
  <si>
    <t>2999032-0229</t>
  </si>
  <si>
    <t>Tủ hồ sơ 54 hộc gỗ Căn Xe + Xoan Đào</t>
  </si>
  <si>
    <t>(1,6 x 2,8 x 0,25)m</t>
  </si>
  <si>
    <t>NTS000051-06-15</t>
  </si>
  <si>
    <t>2999032-0235</t>
  </si>
  <si>
    <t>Tủ hồ sơ gỗ Căm xe+Gỏ+Thao lao</t>
  </si>
  <si>
    <t>(1,05x0,59x2,9)m</t>
  </si>
  <si>
    <t>01-06-2015</t>
  </si>
  <si>
    <t>2999032-0236</t>
  </si>
  <si>
    <t>(0,95x0,59x2,9)m</t>
  </si>
  <si>
    <t>2999032-0237</t>
  </si>
  <si>
    <t>(2,8x0,59x1)m</t>
  </si>
  <si>
    <t>2999032-0238</t>
  </si>
  <si>
    <t>Tủ hồ sơ gỗ Căm xe+Gỏ+thao lao</t>
  </si>
  <si>
    <t>(1,4x0,59x1)m</t>
  </si>
  <si>
    <t>2999032-0239</t>
  </si>
  <si>
    <t>Tủ trưng bày gỗ Căm xe (2,1x0,5x2,1)m</t>
  </si>
  <si>
    <t>(2,1x0,5x2,1)m</t>
  </si>
  <si>
    <t>2999032-0240</t>
  </si>
  <si>
    <t>Tủ trưng bày gỗ Bên (2,1x0,45x2,1)m</t>
  </si>
  <si>
    <t>(2,1x0,45x2,1)m</t>
  </si>
  <si>
    <t>2999032-0241</t>
  </si>
  <si>
    <t>Tủ hồ sơ gỗ Căm xe + để quần áo (2,1x0,5x2,1)m</t>
  </si>
  <si>
    <t>2999032-0242</t>
  </si>
  <si>
    <t>Tủ kệ hồ sơ gỗ Căm xe (2,15x0,45x2,1)m</t>
  </si>
  <si>
    <t>(2,15x0,45x2,1)m</t>
  </si>
  <si>
    <t>2999032-0243</t>
  </si>
  <si>
    <t>Tủ gỗ Căm xe (1,0x0,45x2,95)m</t>
  </si>
  <si>
    <t>(1,0x0,45x2,95)m</t>
  </si>
  <si>
    <t>2999032-0249</t>
  </si>
  <si>
    <t>Tủ áo gỗ Căm xe ; 3 cửa; 3 ngăn</t>
  </si>
  <si>
    <t>(1,58x0,6x2,07)m</t>
  </si>
  <si>
    <t>DRC(1,58x0,6x2,07)m Gỗ Căm xe</t>
  </si>
  <si>
    <t>2999032-0250</t>
  </si>
  <si>
    <t>2999032-0251</t>
  </si>
  <si>
    <t>2999032-0252</t>
  </si>
  <si>
    <t>2999032-0286</t>
  </si>
  <si>
    <t>Tủ trưng bày gỗ MDF 18mm hình chữ C</t>
  </si>
  <si>
    <t>(C1,1m; R 0,8m)</t>
  </si>
  <si>
    <t>gỗ MDF 18mm kính cường lực 8 mm</t>
  </si>
  <si>
    <t>2999032-0287</t>
  </si>
  <si>
    <t>2999032-0288</t>
  </si>
  <si>
    <t>Tủ vách gỗ MDF 18 mm ; cửa kính lùa</t>
  </si>
  <si>
    <t>(3x8,9x0,4)m (C;D:S)</t>
  </si>
  <si>
    <t>gỗ MDF 18 mm cửa lùa kính cường lực 8 mm hộc tủ cao 0,55m cửa mở có ổ khóa, tay nắm nhôm</t>
  </si>
  <si>
    <t>NTS000192-12-16</t>
  </si>
  <si>
    <t>2999032-0298</t>
  </si>
  <si>
    <t>Tủ tài liệ gỗ, kính</t>
  </si>
  <si>
    <t>(100 x 278 x 40)cm</t>
  </si>
  <si>
    <t>2 ngăn, 6 cánh, gỗ Căn Xe, sơn PU, kính 5mm</t>
  </si>
  <si>
    <t>08-07-2016</t>
  </si>
  <si>
    <t>NTS000218-12-16</t>
  </si>
  <si>
    <t>2999032-0299</t>
  </si>
  <si>
    <t>Tủ trưng bày gỗ Căm xe sơn PU</t>
  </si>
  <si>
    <t>(2,1x1,13x0,4)m</t>
  </si>
  <si>
    <t>Tủ đứng có 3 ngăn ngăn trên có cửa kính lùa ngăn giữa có cửa gỗ mở ngăn dưới có 2 hộc tủ kéo</t>
  </si>
  <si>
    <t>13-12-2016</t>
  </si>
  <si>
    <t>2999032-0341</t>
  </si>
  <si>
    <t>Tủ gỗ để Tivi gỗ Căm xe - Bên</t>
  </si>
  <si>
    <t>(2,92x0,45 x0,99)m</t>
  </si>
  <si>
    <t>2999032-0342</t>
  </si>
  <si>
    <t>Tủ trưng bày gỗ Căm xe - Bên; 2 thớt</t>
  </si>
  <si>
    <t>(2,1 x (0,4 - 0,5) x 2,1)m</t>
  </si>
  <si>
    <t>Tủ trưng bày gỗ Căm xe-Bên; 2 thớt KT: (2,1 x ( 0,4-0,5)x 2,1)m Thớt trên có cửa kính</t>
  </si>
  <si>
    <t>NTS000001-02-21</t>
  </si>
  <si>
    <t>2999032-0343</t>
  </si>
  <si>
    <t>Tủ gỗ Căm xe (1 x 0,4 x 2)m</t>
  </si>
  <si>
    <t>(1 x 0,4 x 2)m</t>
  </si>
  <si>
    <t>Tủ gỗ Căm xe sơn PU (1 x 0,4 x 2)m</t>
  </si>
  <si>
    <t>25-01-2021</t>
  </si>
  <si>
    <t>2999050-0011</t>
  </si>
  <si>
    <t>Quầy tiếp tân gỗ Căm Xe sơn PU</t>
  </si>
  <si>
    <t>(6,2 x 0,6 x 0,78 x 1,1)m</t>
  </si>
  <si>
    <t>NTS000116-12-20</t>
  </si>
  <si>
    <t>2999051-0020</t>
  </si>
  <si>
    <t>Bục sân khấu HT4-L8 (9,79 x 1,165)m</t>
  </si>
  <si>
    <t>(9,79 x 1,165)m</t>
  </si>
  <si>
    <t>Khung thép hộp mạ kẽm HP Mặt sàn, vách hông gỗ cao su</t>
  </si>
  <si>
    <t>14-12-2020</t>
  </si>
  <si>
    <t>2999056-0054</t>
  </si>
  <si>
    <t>Bộ salon gỗ Căm Xe</t>
  </si>
  <si>
    <t>Gồm: 1 bản, 2 ghế lẻ, 1 băng dài</t>
  </si>
  <si>
    <t>1 bàn kt (0,55 x 1,15 x 0,44)m 2 ghế lẻ kt (0,67 x 0,6 x 0,38 x 1,03)m 1 băng dài kt (1,67 x 0,6 x 0,38 x 1,03)m</t>
  </si>
  <si>
    <t>2999056-0055</t>
  </si>
  <si>
    <t>Salon triện gỗ Căm Xe tay 10</t>
  </si>
  <si>
    <t>7 món: 2 bàn, 4 ghế, 1 băng dài</t>
  </si>
  <si>
    <t>1 bàn lớn kt (0,7 x 1,3 x 0,51)m 1 bàn phụ 2 ghế lẻ kt (0,75 x 0,64 x 0,42 x 1,1)m 1 băng dài kt (1,9 x 0,64 x 0,42 x 1,1)m 2 ghế đôn kt (0,4 x 0,4 x0,4)m</t>
  </si>
  <si>
    <t>2999056-0056</t>
  </si>
  <si>
    <t>2999056-0057</t>
  </si>
  <si>
    <t>2999056-0058</t>
  </si>
  <si>
    <t>Salon thẻ loại lớn gỗ Căm Xe</t>
  </si>
  <si>
    <t>5 món: 2 bàn, 2 ghế lẻ, 1 băng dài</t>
  </si>
  <si>
    <t>1 bàn lớn kt (0,64 x 1,23 x 0,54)m 1 bàn nhỏ kt (0,63 x 0,63 x 0,54)m 2 ghế lẻ kt (0,77 x 0,7 x 0,38 x 1,05)m 1 băng dài kt (1,84 x 0,74 x 0,38 x 1,05)m</t>
  </si>
  <si>
    <t>NTS000151-11-16</t>
  </si>
  <si>
    <t>2999110-0013</t>
  </si>
  <si>
    <t>Khung ảnh xếp 8 cánh (thép hộp+ Alu)</t>
  </si>
  <si>
    <t>(1200x2300)mm</t>
  </si>
  <si>
    <t>KT khung: (1,2x2,3)m KT cánh xếp (0,5x1,2)m</t>
  </si>
  <si>
    <t>03-10-2016</t>
  </si>
  <si>
    <t>2999110-0014</t>
  </si>
  <si>
    <t>Khung ảnh xếp 10 cánh( thép hộp+Alu)</t>
  </si>
  <si>
    <t>(1200x2003)mm</t>
  </si>
  <si>
    <t>KT khung(1200x2003)mm KT cánh xếp(500x1200)mm</t>
  </si>
  <si>
    <t>2999110-0015</t>
  </si>
  <si>
    <t>2999110-0016</t>
  </si>
  <si>
    <t>2999110-0058</t>
  </si>
  <si>
    <t>Giá treo tivi di động North Bayou CF-100+G200</t>
  </si>
  <si>
    <t>dành cho tivi phẳng 60-100"; Độ cao 1,4-1,74m;+tủ rack</t>
  </si>
  <si>
    <t>2999110-0059</t>
  </si>
  <si>
    <t>Giá treo tivi di động North Bayou CF-100</t>
  </si>
  <si>
    <t>CF-100</t>
  </si>
  <si>
    <t>VTS000227-12-23</t>
  </si>
  <si>
    <t>2999120-0234</t>
  </si>
  <si>
    <t>Phần mềm điều khiển đa điểm Yamaha CBR10</t>
  </si>
  <si>
    <t>CBR10</t>
  </si>
  <si>
    <t>PM điều khiển đa điểm Yamaha CBR10</t>
  </si>
  <si>
    <t>NTS000027-04-15</t>
  </si>
  <si>
    <t>4103000-0301</t>
  </si>
  <si>
    <t>Bộ điều khiển trung tâm chống hú Bosch CCS-CUD</t>
  </si>
  <si>
    <t>095016146063370005</t>
  </si>
  <si>
    <t>Điều khiển trung tâm chống hú</t>
  </si>
  <si>
    <t>14-04-2015</t>
  </si>
  <si>
    <t>NTS000161-09-15</t>
  </si>
  <si>
    <t>4103000-0309</t>
  </si>
  <si>
    <t>Bộ khuếch đại tín hiệu YAMAHA - P3500S</t>
  </si>
  <si>
    <t>WTCVI01087</t>
  </si>
  <si>
    <t>P 3500S ; 220V-50Hz</t>
  </si>
  <si>
    <t>10-09-2015</t>
  </si>
  <si>
    <t>4103000-0310</t>
  </si>
  <si>
    <t>Bộ điều khiển âm thanh YAMAHA - SP2060</t>
  </si>
  <si>
    <t>HTAT01011</t>
  </si>
  <si>
    <t>HTAT01011; 220V-50Hz</t>
  </si>
  <si>
    <t>NTS000253-12-15</t>
  </si>
  <si>
    <t>4103000-0314</t>
  </si>
  <si>
    <t>Hệ thống âm thanh - Nhà khách 1 (Ampli HloV Audio Pro405)</t>
  </si>
  <si>
    <t>1 ampli; 2 micro 0 dây+1 đầu thu UHF; 2 loa JBL KS310; 2 Loa Sub Yamaha; 1 đầu DVD Ariang AR 3600</t>
  </si>
  <si>
    <t>31-08-2015</t>
  </si>
  <si>
    <t>4103000-0318</t>
  </si>
  <si>
    <t>Bộ điều khiển trung tâm ECS-6216P</t>
  </si>
  <si>
    <t>Kết nối 16 vùng âm thanh 8 ngõ vào tín hiệu Adio nguồn 24 VDC; 900mA KT(482x88x280)mm</t>
  </si>
  <si>
    <t>4103000-0320</t>
  </si>
  <si>
    <t>Amply khuếch đại DPA-600S</t>
  </si>
  <si>
    <t>Công suất ra 600W độ ồn 103 dB Dãi tần hoạt động 50Hz-20kHz KT(482x88x397)mm</t>
  </si>
  <si>
    <t>4103000-0321</t>
  </si>
  <si>
    <t>Bộ tiền khuếch đại PP-6213</t>
  </si>
  <si>
    <t>Dãi tần hoạt động 30 Hz-20kHz KT(482x88280)mm</t>
  </si>
  <si>
    <t>NTS000158-11-16</t>
  </si>
  <si>
    <t>4103000-0333</t>
  </si>
  <si>
    <t>Ampli khuếch đại công suất YAMAHA P2500S</t>
  </si>
  <si>
    <t>21WTCVJ01074</t>
  </si>
  <si>
    <t>Công suất 8 Ohms; 780 W KT:(480x88x456)mm ; 14 kg</t>
  </si>
  <si>
    <t>15-10-2016</t>
  </si>
  <si>
    <t>4103000-0400</t>
  </si>
  <si>
    <t>Thiết bị đa hướng hội nghị Yamaha YVC-1000</t>
  </si>
  <si>
    <t>Công suất 91dB; Kết nối qua USB, Bluetooth; Giảm ồn, hủy tiếng vọng</t>
  </si>
  <si>
    <t>Làm thủ tục chuyển KL</t>
  </si>
  <si>
    <t>4103000-0402</t>
  </si>
  <si>
    <t>Hệ thống micro không dây Audio Technica ATW-1322</t>
  </si>
  <si>
    <t>4103000-0403</t>
  </si>
  <si>
    <t>NTS000074-05-22</t>
  </si>
  <si>
    <t>4103000-0405</t>
  </si>
  <si>
    <t>Bộ khuếch đại âm thanh REVAMP 2600</t>
  </si>
  <si>
    <t>REVAMP 2600</t>
  </si>
  <si>
    <t>REVAMP2600</t>
  </si>
  <si>
    <t>25-05-2022</t>
  </si>
  <si>
    <t>4105000-0311</t>
  </si>
  <si>
    <t>Loa toàn dải Yamaha DBR 12</t>
  </si>
  <si>
    <t>21YFVJ01186</t>
  </si>
  <si>
    <t>KT: (601x376x348)mm ; 13.8 kg Công suất: 175W/350W/700W</t>
  </si>
  <si>
    <t>4105000-0312</t>
  </si>
  <si>
    <t>21YFVJ01188</t>
  </si>
  <si>
    <t>4106000-0347</t>
  </si>
  <si>
    <t>Bộ Micro không dây SHENNHEISER EW135G3</t>
  </si>
  <si>
    <t>4215048495</t>
  </si>
  <si>
    <t>Micro: EW135G3 Đầu thu: EM100</t>
  </si>
  <si>
    <t>Chuyển QTTB</t>
  </si>
  <si>
    <t>4106000-0348</t>
  </si>
  <si>
    <t>4205058001</t>
  </si>
  <si>
    <t>4106000-0355</t>
  </si>
  <si>
    <t>Micro không dây cầm tay TOA WM-5225+ WT5805</t>
  </si>
  <si>
    <t>WM-5225</t>
  </si>
  <si>
    <t>Bộ: 1 micro + 1 hộp thu 64 kênh</t>
  </si>
  <si>
    <t>4106000-0356</t>
  </si>
  <si>
    <t>4106000-0357</t>
  </si>
  <si>
    <t>4106000-0358</t>
  </si>
  <si>
    <t>4106000-0359</t>
  </si>
  <si>
    <t>4106000-0360</t>
  </si>
  <si>
    <t>4106000-0422</t>
  </si>
  <si>
    <t>Micro Yamaha YVC-MIC1000EX</t>
  </si>
  <si>
    <t>Kết nối qua Bluetooth, USB; Giảm thiểu tiếng ồn</t>
  </si>
  <si>
    <t>4106000-0423</t>
  </si>
  <si>
    <t>4106000-0424</t>
  </si>
  <si>
    <t>4106000-0425</t>
  </si>
  <si>
    <t>4107000-0001</t>
  </si>
  <si>
    <t>Bộ tăng âm Toa A-3248DM</t>
  </si>
  <si>
    <t>Tăng âm số liền, MP3, Bluetooth</t>
  </si>
  <si>
    <t>9001012-0003</t>
  </si>
  <si>
    <t>Nhà làm việc</t>
  </si>
  <si>
    <t>90010120003</t>
  </si>
  <si>
    <t>4,5,</t>
  </si>
  <si>
    <t>01-01-1969</t>
  </si>
  <si>
    <t>Nhà khách hiện nay</t>
  </si>
  <si>
    <t>9001012-0004</t>
  </si>
  <si>
    <t>90010120004</t>
  </si>
  <si>
    <t>6,7,</t>
  </si>
  <si>
    <t>9001013-0006</t>
  </si>
  <si>
    <t>90010130006</t>
  </si>
  <si>
    <t>1,</t>
  </si>
  <si>
    <t>01-01-1968</t>
  </si>
  <si>
    <t>NTS000246-12-16</t>
  </si>
  <si>
    <t>9001013-0019</t>
  </si>
  <si>
    <t>Trung tâm Điều hành và Đào tạo sau đại học</t>
  </si>
  <si>
    <t>Cấp 2 - (4; 9) tầng</t>
  </si>
  <si>
    <t>DT XD: 3500 m2 ; DT sàn:18990 m2 Móng cọc khoan nhồi cho khối 9 tầng; móng cọc ép cho khối 4 tầng; khung sàn bê tông cốt thép; tường ngăn bao che xây gạch; nền gạch men Ceranic; mái sàn bê tông cốt thép có lợp tole</t>
  </si>
  <si>
    <t>31-12-2014</t>
  </si>
  <si>
    <t>022026-203-751777</t>
  </si>
  <si>
    <t>NTS000195-10-15</t>
  </si>
  <si>
    <t>9002053-0011</t>
  </si>
  <si>
    <t>Nhà để xe của Trung tâm Điều hành (306,17 m2)</t>
  </si>
  <si>
    <t>KT(16,74x18,29)m</t>
  </si>
  <si>
    <t>Cột thép tròn D114 mạ kẽm Mái tole màu dầy 0,45 mm Cửa sắt treo trượt vào nhà Nền bê tông đổ tấm</t>
  </si>
  <si>
    <t>04-05-2015</t>
  </si>
  <si>
    <t>NTS000253-12-16</t>
  </si>
  <si>
    <t>9003040-0013</t>
  </si>
  <si>
    <t>Nhà để xe 4 bánh (Tổ Ô tô)</t>
  </si>
  <si>
    <t>Cấp IV</t>
  </si>
  <si>
    <t>DT sàn: 792m2; Móng, đầ, cột BTCT ; hệ kèo, xầ gồ thép Tường xây gạch bao che, mái lợp tole, nền bê tông + 1 cầu rửa xe và 1 tháp nước 5 m3</t>
  </si>
  <si>
    <t>31-12-2004</t>
  </si>
  <si>
    <t>NTS000167-12-24</t>
  </si>
  <si>
    <t>2901090-10599</t>
  </si>
  <si>
    <t>Máy tính để bàn AMD A3000G - LCD MSI 23,8 inch</t>
  </si>
  <si>
    <t>(Ci5-12400F-2.50GH)</t>
  </si>
  <si>
    <t>CPU AMD A3000G; MB H610M-E M.2V20 SSD 500 GB; DDR4 16GB Monitor LCD MSI Pro MP242L (23.8 inch)</t>
  </si>
  <si>
    <t>04-12-2024</t>
  </si>
  <si>
    <t>11-12-2024</t>
  </si>
  <si>
    <t>Giấy đề nghị thanh toán của Văn phòng Trường ĐHCT .Hóa đơn: 00000129 ngày 04-12-2024</t>
  </si>
  <si>
    <t>001323 - Trần Thanh Điền</t>
  </si>
  <si>
    <t>000836 - Lưu Hoàng Dũng</t>
  </si>
  <si>
    <t>21131</t>
  </si>
  <si>
    <t>Bộ</t>
  </si>
  <si>
    <t>042-Cộng hòa Nhân dân Trung Hoa</t>
  </si>
  <si>
    <t>40</t>
  </si>
  <si>
    <t>NTS000092-08-24</t>
  </si>
  <si>
    <t>2911061-0948</t>
  </si>
  <si>
    <t>Tivi Samsung UA65AU7700</t>
  </si>
  <si>
    <t>OG8Z3NNX200310</t>
  </si>
  <si>
    <t>Tivi Samsung 65 inch UA65AU7700</t>
  </si>
  <si>
    <t>07-08-2024</t>
  </si>
  <si>
    <t>P305D2</t>
  </si>
  <si>
    <t>08-08-2024</t>
  </si>
  <si>
    <t>Giấy đề nghị thanh toán của Phòng QTTB, trang bị cho nhà học D1 &amp; D2 của Văn phòng Trường. Hóa đơn: 800 ngày 07-08-2024</t>
  </si>
  <si>
    <t>000448 - Nguyễn Văn Trí</t>
  </si>
  <si>
    <t>000923 - Trần Phong Phú</t>
  </si>
  <si>
    <t>2113</t>
  </si>
  <si>
    <t>001-Việt Nam</t>
  </si>
  <si>
    <t>2911061-0949</t>
  </si>
  <si>
    <t>OG8Z3NEX103397</t>
  </si>
  <si>
    <t>P401D1</t>
  </si>
  <si>
    <t>NTS000160-12-24</t>
  </si>
  <si>
    <t>2911061-0959</t>
  </si>
  <si>
    <t>Tivi Samsung 65 inch UA65AU 7700</t>
  </si>
  <si>
    <t>OG823NNX300263</t>
  </si>
  <si>
    <t>Samsung 65 inch UA65AU 7700 Sn: OG823NNX300263</t>
  </si>
  <si>
    <t>15-11-2024</t>
  </si>
  <si>
    <t>P204D2</t>
  </si>
  <si>
    <t>06-12-2024</t>
  </si>
  <si>
    <t>Giấy đề nghị thanh toán của Văn phòng Trường, trang bị cho nhà học D2. Hóa đơn: 1116 ngày 15-11-2024</t>
  </si>
  <si>
    <t>NTS000079-07-24</t>
  </si>
  <si>
    <t>2999011-0494</t>
  </si>
  <si>
    <t>Bàn làm việc gỗ Bên - sơn PU , mặt cong - khắc hoa văn</t>
  </si>
  <si>
    <t>(1,8 x 0,9 x 0,78)m</t>
  </si>
  <si>
    <t>Bàn làm việc gỗ Bên - PU - khắc hoa văn KT: (1,8 x 0,9 x 0,78)m (Dài-Rộng-Cao)</t>
  </si>
  <si>
    <t>02-07-2024</t>
  </si>
  <si>
    <t>12.5</t>
  </si>
  <si>
    <t>03-07-2024</t>
  </si>
  <si>
    <t>Giấy đề nghị thanh toán của Văn phòng Trường ĐHCT. Hóa đơn: 00000007 ngày 02-07-2024</t>
  </si>
  <si>
    <t>2118</t>
  </si>
  <si>
    <t>NTS000022-02-24</t>
  </si>
  <si>
    <t>2999032-0382</t>
  </si>
  <si>
    <t>Tủ hồ sơ gỗ - cửa kính</t>
  </si>
  <si>
    <t>Bên ; (2,8 x 0,4 x 2,17)m</t>
  </si>
  <si>
    <t>Tủ hồ sơ gỗ Bên, cửa kính 8mm, (DxRxH) KT (2,8 x 0,4 x 2,18)m</t>
  </si>
  <si>
    <t>23-02-2024</t>
  </si>
  <si>
    <t>27-02-2024</t>
  </si>
  <si>
    <t>Giấy đề nghị thanh toán của Văn phòng Trường. Hóa đơn:00000002 ngày 23-02-2024</t>
  </si>
  <si>
    <t>NTS000029-03-24</t>
  </si>
  <si>
    <t>2999032-0383</t>
  </si>
  <si>
    <t>Tủ kệ ti vi gỗ Bên sơn PU (2,83 x 0,35 x 0,98)m</t>
  </si>
  <si>
    <t>(2,83 x 0,35 x 0,98)m</t>
  </si>
  <si>
    <t>Tủ kệ ti vi gỗ Bên - sơn PU KT: (D xR x H) = (2,83 x 0,35 x 0,98)m</t>
  </si>
  <si>
    <t>11-03-2024</t>
  </si>
  <si>
    <t>12-03-2024</t>
  </si>
  <si>
    <t>Giấy đề nghị thanh toán của Văn phòng Trường ĐHCT. Hóa đơn:00000007 ngày 11-03-2024</t>
  </si>
  <si>
    <t>NTS000041-04-24</t>
  </si>
  <si>
    <t>2999032-0384</t>
  </si>
  <si>
    <t>Tủ kệ góc L gỗ Bên sơn PU</t>
  </si>
  <si>
    <t>(( 1,14 - 2,07) x 0,4 x 2,17)m</t>
  </si>
  <si>
    <t>Tủ kệ góc L gỗ Bên sơn PU KT; ((1,14 - 2,07) x 0,4 x 2,17)m</t>
  </si>
  <si>
    <t>03-04-2024</t>
  </si>
  <si>
    <t>Giấy đề nghị thanh toán của Văn phòng Trường. Hóa đơn: 00000004 ngày 03-04-2024</t>
  </si>
  <si>
    <t>Chiếc</t>
  </si>
  <si>
    <t>C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</si>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</sst>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7" x14ac:knownFonts="1">
    <font>
      <sz val="11"/>
      <color theme="1"/>
      <name val="Calibri"/>
      <scheme val="minor"/>
    </font>
    <font>
      <sz val="13"/>
      <color theme="1"/>
      <name val="Times New Roman"/>
      <family val="1"/>
      <charset val="163"/>
    </font>
    <font>
      <b/>
      <sz val="13"/>
      <color theme="1"/>
      <name val="Times New Roman"/>
      <family val="1"/>
      <charset val="163"/>
    </font>
    <font>
      <sz val="11"/>
      <color theme="1"/>
      <name val="Times New Roman"/>
      <family val="1"/>
      <charset val="163"/>
    </font>
    <font>
      <i/>
      <sz val="13"/>
      <color theme="1"/>
      <name val="Times New Roman"/>
      <family val="1"/>
      <charset val="163"/>
    </font>
    <font>
      <sz val="13"/>
      <color rgb="FF000000"/>
      <name val="Times New Roman"/>
      <family val="1"/>
      <charset val="163"/>
    </font>
    <font>
      <i/>
      <sz val="13"/>
      <color rgb="FF000000"/>
      <name val="Times New Roman"/>
      <family val="1"/>
      <charset val="163"/>
    </font>
    <font>
      <i/>
      <sz val="11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b/>
      <sz val="11"/>
      <color theme="1"/>
      <name val="Times New Roman"/>
      <family val="1"/>
      <charset val="163"/>
    </font>
    <font>
      <i/>
      <sz val="10"/>
      <color theme="1"/>
      <name val="Times New Roman"/>
      <family val="1"/>
      <charset val="163"/>
    </font>
    <font>
      <sz val="11"/>
      <color rgb="FF000000"/>
      <name val="Times New Roman"/>
      <family val="1"/>
      <charset val="163"/>
    </font>
    <font>
      <b/>
      <sz val="11"/>
      <color rgb="FF000000"/>
      <name val="Times New Roman"/>
      <family val="1"/>
      <charset val="163"/>
    </font>
    <font>
      <b/>
      <sz val="10"/>
      <color theme="1"/>
      <name val="Times New Roman"/>
      <family val="1"/>
      <charset val="163"/>
    </font>
    <font>
      <sz val="10"/>
      <name val="Times New Roman"/>
      <family val="1"/>
      <charset val="163"/>
    </font>
    <font>
      <sz val="10"/>
      <color theme="1"/>
      <name val="Times New Roman"/>
      <family val="1"/>
      <charset val="163"/>
    </font>
    <font>
      <b/>
      <sz val="10"/>
      <color rgb="FF000000"/>
      <name val="Times New Roman"/>
      <family val="1"/>
      <charset val="163"/>
    </font>
    <font>
      <b/>
      <i/>
      <sz val="10"/>
      <color theme="1"/>
      <name val="Times New Roman"/>
      <family val="1"/>
      <charset val="163"/>
    </font>
    <font>
      <b/>
      <i/>
      <sz val="10"/>
      <color rgb="FF000000"/>
      <name val="Times New Roman"/>
      <family val="1"/>
      <charset val="163"/>
    </font>
    <font>
      <sz val="10"/>
      <color rgb="FF000000"/>
      <name val="Times New Roman"/>
      <family val="1"/>
      <charset val="163"/>
    </font>
    <font>
      <i/>
      <sz val="10"/>
      <color rgb="FF000000"/>
      <name val="Times New Roman"/>
      <family val="1"/>
      <charset val="163"/>
    </font>
    <font>
      <sz val="10"/>
      <color rgb="FFFF0000"/>
      <name val="Times New Roman"/>
      <family val="1"/>
      <charset val="163"/>
    </font>
    <font>
      <i/>
      <sz val="11"/>
      <color rgb="FF000000"/>
      <name val="Times New Roman"/>
      <family val="1"/>
      <charset val="163"/>
    </font>
    <font>
      <b/>
      <sz val="10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i/>
      <u/>
      <sz val="13"/>
      <name val="Times New Roman"/>
      <family val="1"/>
    </font>
    <font>
      <b/>
      <i/>
      <sz val="13"/>
      <name val="Times New Roman"/>
      <family val="1"/>
    </font>
    <font>
      <b/>
      <i/>
      <u/>
      <sz val="11"/>
      <name val="Times New Roman"/>
      <family val="1"/>
    </font>
    <font>
      <i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sz val="12"/>
      <name val="Times New Roman"/>
      <family val="1"/>
    </font>
    <font>
      <i/>
      <sz val="11"/>
      <color indexed="8"/>
      <name val="Times New Roman"/>
      <family val="1"/>
    </font>
    <font>
      <b/>
      <sz val="12"/>
      <name val="Times New Roman"/>
      <family val="1"/>
    </font>
    <font>
      <i/>
      <sz val="13"/>
      <name val="Times New Roman"/>
      <family val="1"/>
    </font>
    <font>
      <b/>
      <i/>
      <sz val="12"/>
      <name val="Times New Roman"/>
      <family val="1"/>
    </font>
    <font>
      <b/>
      <i/>
      <sz val="14"/>
      <name val="Times New Roman"/>
      <family val="1"/>
    </font>
    <font>
      <b/>
      <sz val="16"/>
      <name val="Times New Roman"/>
      <family val="1"/>
    </font>
    <font>
      <i/>
      <u/>
      <sz val="12"/>
      <name val="Times New Roman"/>
      <family val="1"/>
    </font>
    <font>
      <sz val="12"/>
      <color theme="1"/>
      <name val="Times New Roman"/>
      <family val="1"/>
    </font>
    <font>
      <i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2"/>
    </font>
    <font>
      <b/>
      <i/>
      <sz val="13"/>
      <color theme="1"/>
      <name val="Times New Roman"/>
      <family val="1"/>
    </font>
    <font>
      <b/>
      <i/>
      <sz val="10"/>
      <color theme="1"/>
      <name val="Times New Roman"/>
      <family val="1"/>
    </font>
    <font>
      <sz val="14"/>
      <color theme="1"/>
      <name val="Times New Roman"/>
      <family val="2"/>
    </font>
    <font>
      <sz val="10"/>
      <name val="Times New Roman"/>
      <family val="2"/>
    </font>
    <font>
      <sz val="10"/>
      <color rgb="FF000000"/>
      <name val="Times New Roman"/>
      <family val="1"/>
    </font>
    <font>
      <b/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8" fillId="0" borderId="0" applyFont="0" applyFill="0" applyBorder="0" applyAlignment="0" applyProtection="0"/>
  </cellStyleXfs>
  <cellXfs count="27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/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1" fillId="0" borderId="0" xfId="0" quotePrefix="1" applyFont="1" applyBorder="1" applyAlignment="1">
      <alignment horizontal="left" vertical="center" wrapText="1"/>
    </xf>
    <xf numFmtId="0" fontId="1" fillId="0" borderId="0" xfId="0" applyFont="1" applyBorder="1" applyAlignment="1">
      <alignment wrapText="1"/>
    </xf>
    <xf numFmtId="0" fontId="8" fillId="0" borderId="0" xfId="0" applyFont="1" applyBorder="1" applyAlignment="1">
      <alignment horizontal="center" vertical="center" wrapText="1"/>
    </xf>
    <xf numFmtId="0" fontId="1" fillId="0" borderId="0" xfId="0" quotePrefix="1" applyFont="1" applyBorder="1" applyAlignment="1">
      <alignment horizontal="center" vertical="center" wrapText="1"/>
    </xf>
    <xf numFmtId="0" fontId="1" fillId="0" borderId="7" xfId="0" quotePrefix="1" applyFont="1" applyBorder="1" applyAlignment="1">
      <alignment horizontal="center" vertical="center" wrapText="1"/>
    </xf>
    <xf numFmtId="0" fontId="1" fillId="0" borderId="7" xfId="0" applyFont="1" applyBorder="1" applyAlignment="1">
      <alignment wrapText="1"/>
    </xf>
    <xf numFmtId="49" fontId="11" fillId="0" borderId="6" xfId="0" applyNumberFormat="1" applyFont="1" applyBorder="1" applyAlignment="1">
      <alignment horizontal="center" vertical="center" wrapText="1"/>
    </xf>
    <xf numFmtId="49" fontId="11" fillId="0" borderId="0" xfId="0" applyNumberFormat="1" applyFont="1" applyAlignment="1">
      <alignment wrapText="1"/>
    </xf>
    <xf numFmtId="0" fontId="11" fillId="0" borderId="0" xfId="0" applyFont="1"/>
    <xf numFmtId="0" fontId="10" fillId="0" borderId="0" xfId="0" applyFont="1" applyAlignme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/>
    </xf>
    <xf numFmtId="0" fontId="12" fillId="0" borderId="0" xfId="0" applyFont="1"/>
    <xf numFmtId="0" fontId="16" fillId="0" borderId="0" xfId="0" applyFont="1" applyAlignment="1">
      <alignment wrapText="1"/>
    </xf>
    <xf numFmtId="0" fontId="16" fillId="0" borderId="0" xfId="0" applyFont="1"/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left" vertical="center" wrapText="1"/>
    </xf>
    <xf numFmtId="0" fontId="14" fillId="0" borderId="8" xfId="0" quotePrefix="1" applyFont="1" applyBorder="1" applyAlignment="1">
      <alignment horizontal="left" vertical="center" wrapText="1"/>
    </xf>
    <xf numFmtId="0" fontId="14" fillId="0" borderId="8" xfId="0" applyFont="1" applyBorder="1" applyAlignment="1">
      <alignment wrapText="1"/>
    </xf>
    <xf numFmtId="0" fontId="14" fillId="0" borderId="0" xfId="0" applyFont="1" applyAlignment="1">
      <alignment wrapText="1"/>
    </xf>
    <xf numFmtId="0" fontId="18" fillId="0" borderId="9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left" vertical="center" wrapText="1"/>
    </xf>
    <xf numFmtId="0" fontId="16" fillId="0" borderId="9" xfId="0" quotePrefix="1" applyFont="1" applyBorder="1" applyAlignment="1">
      <alignment horizontal="left" vertical="center" wrapText="1"/>
    </xf>
    <xf numFmtId="0" fontId="16" fillId="0" borderId="9" xfId="0" applyFont="1" applyBorder="1" applyAlignment="1">
      <alignment wrapText="1"/>
    </xf>
    <xf numFmtId="0" fontId="16" fillId="0" borderId="9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left" vertical="center" wrapText="1"/>
    </xf>
    <xf numFmtId="0" fontId="18" fillId="0" borderId="9" xfId="0" applyFont="1" applyBorder="1" applyAlignment="1">
      <alignment wrapText="1"/>
    </xf>
    <xf numFmtId="0" fontId="16" fillId="0" borderId="9" xfId="0" applyFont="1" applyBorder="1" applyAlignment="1">
      <alignment horizontal="center" wrapText="1"/>
    </xf>
    <xf numFmtId="0" fontId="11" fillId="0" borderId="9" xfId="0" quotePrefix="1" applyFont="1" applyBorder="1" applyAlignment="1">
      <alignment horizontal="center" vertical="center" wrapText="1"/>
    </xf>
    <xf numFmtId="0" fontId="16" fillId="0" borderId="9" xfId="0" quotePrefix="1" applyFont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11" fillId="0" borderId="9" xfId="0" applyFont="1" applyBorder="1" applyAlignment="1">
      <alignment wrapText="1"/>
    </xf>
    <xf numFmtId="0" fontId="11" fillId="0" borderId="0" xfId="0" applyFont="1" applyAlignment="1">
      <alignment wrapText="1"/>
    </xf>
    <xf numFmtId="0" fontId="14" fillId="0" borderId="9" xfId="0" quotePrefix="1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left" vertical="center" wrapText="1"/>
    </xf>
    <xf numFmtId="0" fontId="14" fillId="0" borderId="9" xfId="0" quotePrefix="1" applyFont="1" applyBorder="1" applyAlignment="1">
      <alignment horizontal="left" vertical="center" wrapText="1"/>
    </xf>
    <xf numFmtId="0" fontId="14" fillId="0" borderId="9" xfId="0" applyFont="1" applyBorder="1" applyAlignment="1">
      <alignment wrapText="1"/>
    </xf>
    <xf numFmtId="0" fontId="18" fillId="0" borderId="9" xfId="0" quotePrefix="1" applyFont="1" applyBorder="1" applyAlignment="1">
      <alignment horizontal="left" vertical="center" wrapText="1"/>
    </xf>
    <xf numFmtId="0" fontId="19" fillId="0" borderId="9" xfId="0" applyFont="1" applyBorder="1" applyAlignment="1">
      <alignment vertical="center" wrapText="1"/>
    </xf>
    <xf numFmtId="0" fontId="16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 wrapText="1"/>
    </xf>
    <xf numFmtId="0" fontId="16" fillId="0" borderId="10" xfId="0" quotePrefix="1" applyFont="1" applyBorder="1" applyAlignment="1">
      <alignment horizontal="left" vertical="center" wrapText="1"/>
    </xf>
    <xf numFmtId="0" fontId="16" fillId="0" borderId="10" xfId="0" applyFont="1" applyBorder="1" applyAlignment="1">
      <alignment wrapText="1"/>
    </xf>
    <xf numFmtId="0" fontId="16" fillId="0" borderId="10" xfId="0" quotePrefix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3" fillId="0" borderId="0" xfId="0" applyFont="1" applyBorder="1" applyAlignment="1">
      <alignment vertical="top" wrapText="1"/>
    </xf>
    <xf numFmtId="0" fontId="23" fillId="0" borderId="0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vertical="top" wrapText="1"/>
    </xf>
    <xf numFmtId="0" fontId="23" fillId="0" borderId="0" xfId="0" applyFont="1" applyAlignment="1">
      <alignment horizontal="center" vertical="top"/>
    </xf>
    <xf numFmtId="0" fontId="23" fillId="0" borderId="0" xfId="0" applyFont="1" applyAlignment="1">
      <alignment horizontal="center" vertical="top" wrapText="1"/>
    </xf>
    <xf numFmtId="0" fontId="23" fillId="0" borderId="0" xfId="0" applyFont="1" applyAlignment="1">
      <alignment vertical="top" wrapText="1"/>
    </xf>
    <xf numFmtId="0" fontId="7" fillId="0" borderId="0" xfId="0" applyFont="1" applyAlignment="1">
      <alignment horizontal="center" wrapText="1"/>
    </xf>
    <xf numFmtId="0" fontId="3" fillId="0" borderId="0" xfId="0" applyFont="1"/>
    <xf numFmtId="0" fontId="14" fillId="0" borderId="11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wrapText="1"/>
    </xf>
    <xf numFmtId="0" fontId="25" fillId="0" borderId="0" xfId="0" applyFont="1"/>
    <xf numFmtId="0" fontId="2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9" fillId="0" borderId="0" xfId="0" applyFont="1"/>
    <xf numFmtId="0" fontId="32" fillId="0" borderId="0" xfId="0" applyFont="1"/>
    <xf numFmtId="0" fontId="35" fillId="0" borderId="0" xfId="0" applyFont="1"/>
    <xf numFmtId="49" fontId="38" fillId="0" borderId="13" xfId="0" quotePrefix="1" applyNumberFormat="1" applyFont="1" applyBorder="1" applyAlignment="1">
      <alignment horizontal="center"/>
    </xf>
    <xf numFmtId="49" fontId="38" fillId="0" borderId="0" xfId="0" applyNumberFormat="1" applyFont="1" applyAlignment="1">
      <alignment horizontal="center"/>
    </xf>
    <xf numFmtId="49" fontId="38" fillId="0" borderId="0" xfId="0" applyNumberFormat="1" applyFont="1"/>
    <xf numFmtId="0" fontId="25" fillId="0" borderId="18" xfId="0" quotePrefix="1" applyFont="1" applyBorder="1" applyAlignment="1">
      <alignment horizontal="center"/>
    </xf>
    <xf numFmtId="0" fontId="32" fillId="0" borderId="18" xfId="0" applyFont="1" applyBorder="1" applyAlignment="1">
      <alignment horizontal="left"/>
    </xf>
    <xf numFmtId="0" fontId="25" fillId="0" borderId="19" xfId="0" applyFont="1" applyBorder="1" applyAlignment="1">
      <alignment horizontal="center" vertical="center"/>
    </xf>
    <xf numFmtId="0" fontId="25" fillId="0" borderId="19" xfId="0" applyFont="1" applyBorder="1" applyAlignment="1">
      <alignment vertical="center"/>
    </xf>
    <xf numFmtId="0" fontId="25" fillId="0" borderId="19" xfId="0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25" fillId="0" borderId="20" xfId="0" applyFont="1" applyBorder="1" applyAlignment="1">
      <alignment vertical="center"/>
    </xf>
    <xf numFmtId="0" fontId="25" fillId="0" borderId="20" xfId="0" applyFont="1" applyBorder="1" applyAlignment="1">
      <alignment horizontal="center" vertical="center"/>
    </xf>
    <xf numFmtId="0" fontId="25" fillId="0" borderId="20" xfId="0" applyFont="1" applyBorder="1" applyAlignment="1">
      <alignment horizontal="left" vertical="center" wrapText="1"/>
    </xf>
    <xf numFmtId="0" fontId="36" fillId="0" borderId="13" xfId="0" applyFont="1" applyBorder="1"/>
    <xf numFmtId="0" fontId="36" fillId="0" borderId="13" xfId="0" applyFont="1" applyBorder="1" applyAlignment="1">
      <alignment horizontal="center"/>
    </xf>
    <xf numFmtId="164" fontId="36" fillId="0" borderId="13" xfId="0" applyNumberFormat="1" applyFont="1" applyBorder="1"/>
    <xf numFmtId="0" fontId="36" fillId="0" borderId="0" xfId="0" applyFont="1"/>
    <xf numFmtId="0" fontId="42" fillId="0" borderId="0" xfId="0" applyFont="1" applyAlignment="1"/>
    <xf numFmtId="0" fontId="33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6" fillId="0" borderId="0" xfId="0" applyFont="1" applyAlignment="1"/>
    <xf numFmtId="0" fontId="38" fillId="0" borderId="0" xfId="0" applyFont="1" applyAlignment="1">
      <alignment horizontal="center"/>
    </xf>
    <xf numFmtId="0" fontId="33" fillId="0" borderId="0" xfId="0" applyFont="1" applyAlignment="1"/>
    <xf numFmtId="0" fontId="39" fillId="0" borderId="0" xfId="0" applyFont="1"/>
    <xf numFmtId="164" fontId="0" fillId="0" borderId="0" xfId="1" applyNumberFormat="1" applyFont="1"/>
    <xf numFmtId="0" fontId="36" fillId="0" borderId="12" xfId="0" applyFont="1" applyBorder="1" applyAlignment="1">
      <alignment horizontal="center" vertical="center" wrapText="1"/>
    </xf>
    <xf numFmtId="0" fontId="26" fillId="0" borderId="19" xfId="0" applyFont="1" applyBorder="1" applyAlignment="1">
      <alignment wrapText="1"/>
    </xf>
    <xf numFmtId="0" fontId="25" fillId="0" borderId="19" xfId="0" applyFont="1" applyBorder="1" applyAlignment="1">
      <alignment horizontal="center" vertical="center" wrapText="1"/>
    </xf>
    <xf numFmtId="0" fontId="25" fillId="0" borderId="19" xfId="0" quotePrefix="1" applyFont="1" applyBorder="1" applyAlignment="1">
      <alignment horizontal="center" vertical="center"/>
    </xf>
    <xf numFmtId="164" fontId="25" fillId="0" borderId="19" xfId="1" applyNumberFormat="1" applyFont="1" applyBorder="1" applyAlignment="1">
      <alignment horizontal="right" vertical="center"/>
    </xf>
    <xf numFmtId="0" fontId="38" fillId="0" borderId="19" xfId="0" applyFont="1" applyBorder="1" applyAlignment="1">
      <alignment horizontal="left" vertical="center" wrapText="1"/>
    </xf>
    <xf numFmtId="164" fontId="36" fillId="0" borderId="13" xfId="0" applyNumberFormat="1" applyFont="1" applyBorder="1" applyAlignment="1">
      <alignment horizontal="right"/>
    </xf>
    <xf numFmtId="37" fontId="36" fillId="0" borderId="1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0" fillId="0" borderId="19" xfId="0" applyBorder="1"/>
    <xf numFmtId="0" fontId="0" fillId="0" borderId="16" xfId="0" applyBorder="1" applyAlignment="1">
      <alignment horizontal="center"/>
    </xf>
    <xf numFmtId="0" fontId="0" fillId="0" borderId="16" xfId="0" applyBorder="1"/>
    <xf numFmtId="0" fontId="41" fillId="0" borderId="0" xfId="0" applyFont="1"/>
    <xf numFmtId="0" fontId="41" fillId="0" borderId="0" xfId="0" applyFont="1" applyAlignment="1">
      <alignment horizontal="center"/>
    </xf>
    <xf numFmtId="0" fontId="41" fillId="0" borderId="0" xfId="0" applyFont="1" applyAlignment="1"/>
    <xf numFmtId="0" fontId="36" fillId="0" borderId="16" xfId="0" applyFont="1" applyBorder="1" applyAlignment="1">
      <alignment horizontal="center"/>
    </xf>
    <xf numFmtId="49" fontId="38" fillId="0" borderId="12" xfId="0" applyNumberFormat="1" applyFont="1" applyBorder="1" applyAlignment="1">
      <alignment horizontal="center"/>
    </xf>
    <xf numFmtId="49" fontId="38" fillId="0" borderId="16" xfId="0" applyNumberFormat="1" applyFont="1" applyFill="1" applyBorder="1" applyAlignment="1">
      <alignment horizontal="center"/>
    </xf>
    <xf numFmtId="0" fontId="26" fillId="0" borderId="0" xfId="0" applyFont="1"/>
    <xf numFmtId="49" fontId="26" fillId="0" borderId="0" xfId="0" applyNumberFormat="1" applyFont="1"/>
    <xf numFmtId="0" fontId="38" fillId="0" borderId="18" xfId="0" applyFont="1" applyBorder="1" applyAlignment="1">
      <alignment horizontal="center"/>
    </xf>
    <xf numFmtId="0" fontId="38" fillId="0" borderId="19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/>
    </xf>
    <xf numFmtId="14" fontId="26" fillId="0" borderId="19" xfId="0" applyNumberFormat="1" applyFont="1" applyBorder="1" applyAlignment="1">
      <alignment horizontal="center" vertical="center"/>
    </xf>
    <xf numFmtId="164" fontId="26" fillId="0" borderId="19" xfId="1" applyNumberFormat="1" applyFont="1" applyBorder="1" applyAlignment="1">
      <alignment vertical="center"/>
    </xf>
    <xf numFmtId="0" fontId="26" fillId="0" borderId="19" xfId="0" applyFont="1" applyBorder="1" applyAlignment="1">
      <alignment vertical="center"/>
    </xf>
    <xf numFmtId="0" fontId="26" fillId="0" borderId="0" xfId="0" applyFont="1" applyAlignment="1">
      <alignment vertical="center"/>
    </xf>
    <xf numFmtId="164" fontId="26" fillId="0" borderId="0" xfId="1" applyNumberFormat="1" applyFont="1"/>
    <xf numFmtId="0" fontId="43" fillId="0" borderId="0" xfId="0" applyFont="1" applyAlignment="1">
      <alignment horizontal="right"/>
    </xf>
    <xf numFmtId="0" fontId="25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45" fillId="0" borderId="0" xfId="0" applyFont="1" applyAlignment="1"/>
    <xf numFmtId="0" fontId="44" fillId="0" borderId="0" xfId="0" applyFont="1" applyAlignment="1"/>
    <xf numFmtId="0" fontId="46" fillId="0" borderId="0" xfId="0" applyFont="1" applyAlignment="1">
      <alignment horizontal="center"/>
    </xf>
    <xf numFmtId="49" fontId="38" fillId="0" borderId="12" xfId="0" applyNumberFormat="1" applyFont="1" applyBorder="1" applyAlignment="1">
      <alignment horizontal="center" vertical="center" wrapText="1"/>
    </xf>
    <xf numFmtId="49" fontId="37" fillId="0" borderId="0" xfId="0" applyNumberFormat="1" applyFont="1"/>
    <xf numFmtId="0" fontId="32" fillId="0" borderId="18" xfId="0" applyFont="1" applyBorder="1"/>
    <xf numFmtId="14" fontId="25" fillId="0" borderId="19" xfId="0" applyNumberFormat="1" applyFont="1" applyBorder="1" applyAlignment="1">
      <alignment horizontal="center" vertical="center"/>
    </xf>
    <xf numFmtId="0" fontId="26" fillId="0" borderId="18" xfId="0" applyFont="1" applyBorder="1" applyAlignment="1">
      <alignment horizontal="center"/>
    </xf>
    <xf numFmtId="0" fontId="26" fillId="0" borderId="18" xfId="0" applyFont="1" applyBorder="1"/>
    <xf numFmtId="0" fontId="26" fillId="0" borderId="19" xfId="0" applyFont="1" applyBorder="1" applyAlignment="1">
      <alignment horizontal="center" vertical="center" wrapText="1"/>
    </xf>
    <xf numFmtId="14" fontId="26" fillId="0" borderId="19" xfId="0" applyNumberFormat="1" applyFont="1" applyBorder="1" applyAlignment="1">
      <alignment horizontal="center" vertical="center" wrapText="1"/>
    </xf>
    <xf numFmtId="164" fontId="26" fillId="0" borderId="19" xfId="1" applyNumberFormat="1" applyFont="1" applyBorder="1" applyAlignment="1">
      <alignment vertical="center" wrapText="1"/>
    </xf>
    <xf numFmtId="0" fontId="26" fillId="0" borderId="19" xfId="0" applyFont="1" applyBorder="1" applyAlignment="1">
      <alignment vertical="center" wrapText="1"/>
    </xf>
    <xf numFmtId="0" fontId="26" fillId="0" borderId="19" xfId="0" applyFont="1" applyBorder="1" applyAlignment="1">
      <alignment horizontal="center"/>
    </xf>
    <xf numFmtId="0" fontId="26" fillId="0" borderId="19" xfId="0" applyFont="1" applyBorder="1"/>
    <xf numFmtId="164" fontId="26" fillId="0" borderId="19" xfId="1" applyNumberFormat="1" applyFont="1" applyBorder="1"/>
    <xf numFmtId="0" fontId="26" fillId="0" borderId="19" xfId="0" applyFont="1" applyBorder="1" applyAlignment="1">
      <alignment vertical="top" wrapText="1"/>
    </xf>
    <xf numFmtId="0" fontId="26" fillId="0" borderId="20" xfId="0" applyFont="1" applyBorder="1"/>
    <xf numFmtId="0" fontId="26" fillId="0" borderId="20" xfId="0" applyFont="1" applyBorder="1" applyAlignment="1">
      <alignment horizontal="center"/>
    </xf>
    <xf numFmtId="0" fontId="39" fillId="0" borderId="0" xfId="0" applyFont="1" applyAlignment="1">
      <alignment horizontal="center"/>
    </xf>
    <xf numFmtId="0" fontId="47" fillId="0" borderId="0" xfId="0" applyFont="1"/>
    <xf numFmtId="14" fontId="25" fillId="0" borderId="19" xfId="0" applyNumberFormat="1" applyFont="1" applyBorder="1" applyAlignment="1">
      <alignment horizontal="center" vertical="center" wrapText="1"/>
    </xf>
    <xf numFmtId="0" fontId="26" fillId="0" borderId="0" xfId="0" quotePrefix="1" applyFont="1" applyAlignment="1">
      <alignment horizontal="left" vertical="center"/>
    </xf>
    <xf numFmtId="0" fontId="24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wrapText="1"/>
    </xf>
    <xf numFmtId="0" fontId="15" fillId="0" borderId="4" xfId="0" applyFont="1" applyBorder="1" applyAlignment="1">
      <alignment wrapText="1"/>
    </xf>
    <xf numFmtId="0" fontId="14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36" fillId="0" borderId="13" xfId="0" applyFont="1" applyBorder="1" applyAlignment="1">
      <alignment horizontal="center" wrapText="1"/>
    </xf>
    <xf numFmtId="0" fontId="36" fillId="0" borderId="12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6" fillId="0" borderId="17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/>
    </xf>
    <xf numFmtId="0" fontId="36" fillId="0" borderId="15" xfId="0" applyFont="1" applyBorder="1" applyAlignment="1">
      <alignment horizontal="center"/>
    </xf>
    <xf numFmtId="0" fontId="36" fillId="0" borderId="22" xfId="0" applyFont="1" applyBorder="1" applyAlignment="1">
      <alignment horizontal="center"/>
    </xf>
    <xf numFmtId="0" fontId="36" fillId="0" borderId="23" xfId="0" applyFont="1" applyBorder="1" applyAlignment="1">
      <alignment horizontal="center"/>
    </xf>
    <xf numFmtId="0" fontId="36" fillId="0" borderId="21" xfId="0" applyFont="1" applyBorder="1" applyAlignment="1">
      <alignment horizontal="center"/>
    </xf>
    <xf numFmtId="0" fontId="36" fillId="0" borderId="24" xfId="0" applyFont="1" applyBorder="1" applyAlignment="1">
      <alignment horizontal="center"/>
    </xf>
    <xf numFmtId="0" fontId="36" fillId="0" borderId="13" xfId="0" applyFont="1" applyBorder="1" applyAlignment="1">
      <alignment horizontal="center"/>
    </xf>
    <xf numFmtId="0" fontId="36" fillId="0" borderId="13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6" fillId="0" borderId="14" xfId="0" applyFont="1" applyBorder="1" applyAlignment="1">
      <alignment horizontal="center" vertical="center" wrapText="1"/>
    </xf>
    <xf numFmtId="0" fontId="36" fillId="0" borderId="22" xfId="0" applyFont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3" fontId="24" fillId="2" borderId="13" xfId="0" applyNumberFormat="1" applyFont="1" applyFill="1" applyBorder="1" applyAlignment="1">
      <alignment horizontal="center" vertical="center" wrapText="1"/>
    </xf>
    <xf numFmtId="0" fontId="49" fillId="0" borderId="13" xfId="0" applyFont="1" applyBorder="1" applyAlignment="1">
      <alignment horizontal="center" vertical="center" wrapText="1"/>
    </xf>
    <xf numFmtId="3" fontId="24" fillId="2" borderId="13" xfId="0" applyNumberFormat="1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24" fillId="2" borderId="17" xfId="0" applyFont="1" applyFill="1" applyBorder="1" applyAlignment="1">
      <alignment horizontal="center" vertical="center" wrapText="1"/>
    </xf>
    <xf numFmtId="3" fontId="24" fillId="2" borderId="12" xfId="0" applyNumberFormat="1" applyFont="1" applyFill="1" applyBorder="1" applyAlignment="1">
      <alignment horizontal="center" vertical="center" wrapText="1"/>
    </xf>
    <xf numFmtId="3" fontId="24" fillId="2" borderId="12" xfId="0" applyNumberFormat="1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50" fillId="2" borderId="13" xfId="0" applyFont="1" applyFill="1" applyBorder="1" applyAlignment="1">
      <alignment horizontal="center" wrapText="1"/>
    </xf>
    <xf numFmtId="0" fontId="50" fillId="2" borderId="13" xfId="0" applyFont="1" applyFill="1" applyBorder="1" applyAlignment="1">
      <alignment wrapText="1"/>
    </xf>
    <xf numFmtId="3" fontId="50" fillId="2" borderId="13" xfId="0" applyNumberFormat="1" applyFont="1" applyFill="1" applyBorder="1" applyAlignment="1">
      <alignment wrapText="1"/>
    </xf>
    <xf numFmtId="0" fontId="50" fillId="2" borderId="0" xfId="0" applyFont="1" applyFill="1" applyAlignment="1">
      <alignment wrapText="1"/>
    </xf>
    <xf numFmtId="3" fontId="51" fillId="2" borderId="13" xfId="0" applyNumberFormat="1" applyFont="1" applyFill="1" applyBorder="1" applyAlignment="1">
      <alignment horizontal="center" wrapText="1"/>
    </xf>
    <xf numFmtId="3" fontId="52" fillId="2" borderId="13" xfId="0" applyNumberFormat="1" applyFont="1" applyFill="1" applyBorder="1" applyAlignment="1">
      <alignment horizontal="center" wrapText="1"/>
    </xf>
    <xf numFmtId="14" fontId="50" fillId="2" borderId="13" xfId="0" applyNumberFormat="1" applyFont="1" applyFill="1" applyBorder="1" applyAlignment="1">
      <alignment horizontal="center" wrapText="1"/>
    </xf>
    <xf numFmtId="0" fontId="54" fillId="2" borderId="13" xfId="0" applyFont="1" applyFill="1" applyBorder="1" applyAlignment="1">
      <alignment wrapText="1"/>
    </xf>
    <xf numFmtId="0" fontId="54" fillId="2" borderId="13" xfId="0" applyFont="1" applyFill="1" applyBorder="1" applyAlignment="1">
      <alignment horizontal="center" wrapText="1"/>
    </xf>
    <xf numFmtId="3" fontId="54" fillId="2" borderId="13" xfId="0" applyNumberFormat="1" applyFont="1" applyFill="1" applyBorder="1" applyAlignment="1">
      <alignment wrapText="1"/>
    </xf>
    <xf numFmtId="0" fontId="54" fillId="2" borderId="0" xfId="0" applyFont="1" applyFill="1" applyAlignment="1">
      <alignment wrapText="1"/>
    </xf>
    <xf numFmtId="0" fontId="55" fillId="0" borderId="13" xfId="0" applyFont="1" applyBorder="1" applyAlignment="1">
      <alignment horizontal="center" wrapText="1"/>
    </xf>
    <xf numFmtId="49" fontId="55" fillId="0" borderId="13" xfId="0" applyNumberFormat="1" applyFont="1" applyBorder="1" applyAlignment="1">
      <alignment horizontal="left" wrapText="1"/>
    </xf>
    <xf numFmtId="49" fontId="55" fillId="0" borderId="13" xfId="0" applyNumberFormat="1" applyFont="1" applyBorder="1" applyAlignment="1">
      <alignment horizontal="center" wrapText="1"/>
    </xf>
    <xf numFmtId="3" fontId="55" fillId="0" borderId="13" xfId="0" applyNumberFormat="1" applyFont="1" applyBorder="1" applyAlignment="1">
      <alignment horizontal="right" wrapText="1"/>
    </xf>
    <xf numFmtId="49" fontId="55" fillId="0" borderId="13" xfId="0" applyNumberFormat="1" applyFont="1" applyBorder="1" applyAlignment="1">
      <alignment horizontal="left"/>
    </xf>
    <xf numFmtId="0" fontId="55" fillId="0" borderId="13" xfId="0" applyFont="1" applyBorder="1" applyAlignment="1">
      <alignment horizontal="right" wrapText="1"/>
    </xf>
    <xf numFmtId="0" fontId="55" fillId="0" borderId="13" xfId="0" applyFont="1" applyBorder="1" applyAlignment="1">
      <alignment horizontal="left" wrapText="1"/>
    </xf>
    <xf numFmtId="0" fontId="55" fillId="0" borderId="0" xfId="0" applyFont="1"/>
    <xf numFmtId="0" fontId="24" fillId="0" borderId="13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wrapText="1"/>
    </xf>
    <xf numFmtId="0" fontId="16" fillId="0" borderId="0" xfId="0" applyFont="1" applyAlignment="1"/>
    <xf numFmtId="0" fontId="11" fillId="0" borderId="0" xfId="0" applyFont="1" applyAlignment="1"/>
    <xf numFmtId="0" fontId="24" fillId="2" borderId="13" xfId="0" applyFont="1" applyFill="1" applyBorder="1" applyAlignment="1">
      <alignment horizontal="center" vertical="center"/>
    </xf>
    <xf numFmtId="3" fontId="24" fillId="2" borderId="13" xfId="0" applyNumberFormat="1" applyFont="1" applyFill="1" applyBorder="1" applyAlignment="1">
      <alignment horizontal="center" vertical="center"/>
    </xf>
    <xf numFmtId="3" fontId="24" fillId="2" borderId="13" xfId="0" applyNumberFormat="1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3" fontId="24" fillId="2" borderId="0" xfId="0" applyNumberFormat="1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center" vertical="center"/>
    </xf>
    <xf numFmtId="3" fontId="24" fillId="2" borderId="12" xfId="0" applyNumberFormat="1" applyFont="1" applyFill="1" applyBorder="1" applyAlignment="1">
      <alignment horizontal="center" vertical="center"/>
    </xf>
    <xf numFmtId="3" fontId="24" fillId="2" borderId="12" xfId="0" applyNumberFormat="1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center" vertical="center"/>
    </xf>
    <xf numFmtId="0" fontId="50" fillId="2" borderId="13" xfId="0" applyFont="1" applyFill="1" applyBorder="1" applyAlignment="1"/>
    <xf numFmtId="0" fontId="50" fillId="2" borderId="13" xfId="0" applyFont="1" applyFill="1" applyBorder="1" applyAlignment="1">
      <alignment horizontal="center"/>
    </xf>
    <xf numFmtId="3" fontId="50" fillId="2" borderId="13" xfId="0" applyNumberFormat="1" applyFont="1" applyFill="1" applyBorder="1" applyAlignment="1"/>
    <xf numFmtId="3" fontId="52" fillId="2" borderId="13" xfId="0" applyNumberFormat="1" applyFont="1" applyFill="1" applyBorder="1" applyAlignment="1">
      <alignment horizontal="center"/>
    </xf>
    <xf numFmtId="0" fontId="52" fillId="2" borderId="13" xfId="0" applyFont="1" applyFill="1" applyBorder="1" applyAlignment="1">
      <alignment horizontal="center"/>
    </xf>
    <xf numFmtId="0" fontId="54" fillId="2" borderId="13" xfId="0" applyFont="1" applyFill="1" applyBorder="1" applyAlignment="1"/>
    <xf numFmtId="0" fontId="54" fillId="2" borderId="13" xfId="0" applyFont="1" applyFill="1" applyBorder="1" applyAlignment="1">
      <alignment horizontal="center"/>
    </xf>
    <xf numFmtId="3" fontId="54" fillId="2" borderId="13" xfId="0" applyNumberFormat="1" applyFont="1" applyFill="1" applyBorder="1" applyAlignment="1"/>
    <xf numFmtId="0" fontId="55" fillId="0" borderId="13" xfId="0" applyFont="1" applyBorder="1" applyAlignment="1">
      <alignment horizontal="center"/>
    </xf>
    <xf numFmtId="0" fontId="55" fillId="0" borderId="13" xfId="0" applyFont="1" applyBorder="1" applyAlignment="1">
      <alignment horizontal="right"/>
    </xf>
    <xf numFmtId="0" fontId="55" fillId="0" borderId="13" xfId="0" applyFont="1" applyBorder="1" applyAlignment="1">
      <alignment horizontal="left"/>
    </xf>
    <xf numFmtId="0" fontId="56" fillId="0" borderId="1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18" fillId="0" borderId="9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3" fontId="50" fillId="2" borderId="13" xfId="0" applyNumberFormat="1" applyFont="1" applyFill="1" applyBorder="1" applyAlignment="1">
      <alignment horizontal="center" wrapText="1"/>
    </xf>
    <xf numFmtId="3" fontId="0" fillId="2" borderId="13" xfId="0" applyNumberFormat="1" applyFont="1" applyFill="1" applyBorder="1" applyAlignment="1">
      <alignment horizontal="center" wrapText="1"/>
    </xf>
    <xf numFmtId="3" fontId="53" fillId="2" borderId="13" xfId="0" applyNumberFormat="1" applyFont="1" applyFill="1" applyBorder="1" applyAlignment="1">
      <alignment horizontal="center" wrapText="1"/>
    </xf>
    <xf numFmtId="3" fontId="54" fillId="2" borderId="13" xfId="0" applyNumberFormat="1" applyFont="1" applyFill="1" applyBorder="1" applyAlignment="1">
      <alignment horizontal="center" wrapText="1"/>
    </xf>
    <xf numFmtId="0" fontId="16" fillId="0" borderId="10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23" fillId="0" borderId="0" xfId="0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191"/>
  <sheetViews>
    <sheetView tabSelected="1" topLeftCell="A16" zoomScale="96" zoomScaleNormal="96" workbookViewId="0">
      <pane xSplit="2" ySplit="2" topLeftCell="C237" activePane="bottomRight" state="frozen"/>
      <selection activeCell="A16" sqref="A16"/>
      <selection pane="topRight" activeCell="C16" sqref="C16"/>
      <selection pane="bottomLeft" activeCell="A18" sqref="A18"/>
      <selection pane="bottomRight" activeCell="G295" sqref="G295"/>
    </sheetView>
  </sheetViews>
  <sheetFormatPr defaultColWidth="14.42578125" defaultRowHeight="15" customHeight="1" x14ac:dyDescent="0.25"/>
  <cols>
    <col min="1" max="1" width="7.5703125" style="3" customWidth="1"/>
    <col min="2" max="2" width="35.7109375" style="3" customWidth="1"/>
    <col min="3" max="3" width="11.5703125" style="3" customWidth="1"/>
    <col min="4" max="4" width="8.7109375" style="3" customWidth="1"/>
    <col min="5" max="5" width="8.5703125" style="3" customWidth="1"/>
    <col min="6" max="6" width="7.140625" style="3" customWidth="1"/>
    <col min="7" max="7" width="8.140625" style="3" customWidth="1"/>
    <col min="8" max="8" width="10.85546875" style="3" customWidth="1"/>
    <col min="9" max="9" width="6.42578125" style="3" customWidth="1"/>
    <col min="10" max="10" width="11.28515625" style="3" customWidth="1"/>
    <col min="11" max="11" width="11.5703125" style="3" customWidth="1"/>
    <col min="12" max="12" width="13.85546875" style="3" customWidth="1"/>
    <col min="13" max="13" width="15.140625" style="3" customWidth="1"/>
    <col min="14" max="14" width="15.5703125" style="3" customWidth="1"/>
    <col min="15" max="15" width="6.7109375" style="260" customWidth="1"/>
    <col min="16" max="16" width="6.85546875" style="260" customWidth="1"/>
    <col min="17" max="17" width="7.42578125" style="260" customWidth="1"/>
    <col min="18" max="18" width="8" style="260" customWidth="1"/>
    <col min="19" max="19" width="7" style="260" customWidth="1"/>
    <col min="20" max="20" width="6.7109375" style="260" customWidth="1"/>
    <col min="21" max="21" width="4.7109375" style="260" customWidth="1"/>
    <col min="22" max="22" width="6" style="260" customWidth="1"/>
    <col min="23" max="23" width="4.85546875" style="260" customWidth="1"/>
    <col min="24" max="24" width="7.28515625" style="260" customWidth="1"/>
    <col min="25" max="25" width="5.7109375" style="260" customWidth="1"/>
    <col min="26" max="26" width="9.5703125" style="3" customWidth="1"/>
    <col min="27" max="28" width="9" style="3" customWidth="1"/>
    <col min="29" max="30" width="14.42578125" style="3"/>
    <col min="31" max="45" width="14.42578125" style="16"/>
    <col min="46" max="16384" width="14.42578125" style="3"/>
  </cols>
  <sheetData>
    <row r="1" spans="1:45" ht="16.5" customHeight="1" x14ac:dyDescent="0.25">
      <c r="A1" s="28" t="s">
        <v>111</v>
      </c>
      <c r="B1" s="16"/>
      <c r="C1" s="16"/>
      <c r="D1" s="16"/>
      <c r="E1" s="16"/>
      <c r="G1" s="2"/>
      <c r="H1" s="2"/>
      <c r="I1" s="2"/>
      <c r="J1" s="2"/>
      <c r="K1" s="2"/>
      <c r="L1" s="2"/>
      <c r="M1" s="2"/>
      <c r="N1" s="2"/>
      <c r="S1" s="261"/>
      <c r="T1" s="261"/>
      <c r="U1" s="261"/>
      <c r="V1" s="261"/>
      <c r="W1" s="261"/>
      <c r="X1" s="261"/>
      <c r="Y1" s="261"/>
      <c r="Z1" s="30" t="s">
        <v>0</v>
      </c>
      <c r="AA1" s="2"/>
      <c r="AB1" s="2"/>
    </row>
    <row r="2" spans="1:45" ht="16.5" customHeight="1" x14ac:dyDescent="0.25">
      <c r="A2" s="29" t="s">
        <v>229</v>
      </c>
      <c r="B2" s="16"/>
      <c r="C2" s="16"/>
      <c r="D2" s="16"/>
      <c r="E2" s="16"/>
      <c r="G2" s="2"/>
      <c r="H2" s="2"/>
      <c r="I2" s="2"/>
      <c r="J2" s="2"/>
      <c r="K2" s="2"/>
      <c r="L2" s="2"/>
      <c r="M2" s="2"/>
      <c r="N2" s="2"/>
      <c r="O2" s="261"/>
      <c r="P2" s="261"/>
      <c r="Q2" s="4"/>
      <c r="R2" s="4"/>
      <c r="S2" s="261"/>
      <c r="T2" s="261"/>
      <c r="U2" s="261"/>
      <c r="V2" s="261"/>
      <c r="W2" s="261"/>
      <c r="X2" s="261"/>
      <c r="Y2" s="261"/>
      <c r="Z2" s="2"/>
      <c r="AA2" s="2"/>
      <c r="AB2" s="2"/>
    </row>
    <row r="3" spans="1:45" ht="16.5" customHeight="1" x14ac:dyDescent="0.25">
      <c r="A3" s="29" t="s">
        <v>112</v>
      </c>
      <c r="B3" s="16"/>
      <c r="C3" s="16"/>
      <c r="D3" s="16"/>
      <c r="E3" s="16"/>
      <c r="G3" s="5"/>
      <c r="H3" s="2"/>
      <c r="I3" s="2"/>
      <c r="J3" s="2"/>
      <c r="K3" s="2"/>
      <c r="L3" s="2"/>
      <c r="M3" s="2"/>
      <c r="N3" s="2"/>
      <c r="O3" s="4"/>
      <c r="P3" s="4"/>
      <c r="Q3" s="4"/>
      <c r="R3" s="261"/>
      <c r="S3" s="261"/>
      <c r="T3" s="261"/>
      <c r="U3" s="261"/>
      <c r="V3" s="261"/>
      <c r="W3" s="261"/>
      <c r="X3" s="261"/>
      <c r="Y3" s="261"/>
      <c r="Z3" s="2"/>
      <c r="AA3" s="2"/>
      <c r="AB3" s="2"/>
    </row>
    <row r="4" spans="1:45" ht="16.5" x14ac:dyDescent="0.25">
      <c r="A4" s="29" t="s">
        <v>113</v>
      </c>
      <c r="B4" s="16"/>
      <c r="C4" s="16"/>
      <c r="D4" s="16"/>
      <c r="E4" s="16"/>
      <c r="G4" s="2"/>
      <c r="H4" s="2"/>
      <c r="I4" s="2"/>
      <c r="J4" s="2"/>
      <c r="K4" s="2"/>
      <c r="L4" s="2"/>
      <c r="M4" s="2"/>
      <c r="N4" s="2"/>
      <c r="O4" s="261"/>
      <c r="P4" s="261"/>
      <c r="Q4" s="4"/>
      <c r="R4" s="4"/>
      <c r="S4" s="261"/>
      <c r="T4" s="261"/>
      <c r="U4" s="261"/>
      <c r="V4" s="261"/>
      <c r="W4" s="261"/>
      <c r="X4" s="261"/>
      <c r="Y4" s="261"/>
      <c r="Z4" s="2"/>
      <c r="AA4" s="2"/>
      <c r="AB4" s="2"/>
    </row>
    <row r="5" spans="1:45" ht="9" customHeight="1" x14ac:dyDescent="0.25">
      <c r="A5" s="1"/>
      <c r="B5" s="6"/>
      <c r="C5" s="7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61"/>
      <c r="P5" s="261"/>
      <c r="Q5" s="4"/>
      <c r="R5" s="4"/>
      <c r="S5" s="261"/>
      <c r="T5" s="261"/>
      <c r="U5" s="261"/>
      <c r="V5" s="261"/>
      <c r="W5" s="261"/>
      <c r="X5" s="261"/>
      <c r="Y5" s="261"/>
      <c r="Z5" s="2"/>
      <c r="AA5" s="2"/>
      <c r="AB5" s="2"/>
    </row>
    <row r="6" spans="1:45" ht="33" customHeight="1" x14ac:dyDescent="0.25">
      <c r="A6" s="179" t="s">
        <v>107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2"/>
      <c r="AB6" s="2"/>
    </row>
    <row r="7" spans="1:45" ht="9.75" customHeight="1" x14ac:dyDescent="0.25">
      <c r="A7" s="8"/>
      <c r="B7" s="9"/>
      <c r="C7" s="5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4"/>
      <c r="P7" s="4"/>
      <c r="Q7" s="4"/>
      <c r="R7" s="4"/>
      <c r="S7" s="261"/>
      <c r="T7" s="261"/>
      <c r="U7" s="261"/>
      <c r="V7" s="261"/>
      <c r="W7" s="261"/>
      <c r="X7" s="261"/>
      <c r="Y7" s="261"/>
      <c r="Z7" s="2"/>
      <c r="AA7" s="2"/>
      <c r="AB7" s="2"/>
    </row>
    <row r="8" spans="1:45" ht="16.5" customHeight="1" x14ac:dyDescent="0.25">
      <c r="A8" s="31" t="s">
        <v>114</v>
      </c>
      <c r="B8" s="9"/>
      <c r="C8" s="5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4"/>
      <c r="P8" s="4"/>
      <c r="Q8" s="4"/>
      <c r="R8" s="4"/>
      <c r="S8" s="261"/>
      <c r="T8" s="261"/>
      <c r="U8" s="261"/>
      <c r="V8" s="261"/>
      <c r="W8" s="261"/>
      <c r="X8" s="261"/>
      <c r="Y8" s="261"/>
      <c r="Z8" s="2"/>
      <c r="AA8" s="2"/>
      <c r="AB8" s="2"/>
    </row>
    <row r="9" spans="1:45" ht="16.5" customHeight="1" x14ac:dyDescent="0.25">
      <c r="A9" s="31" t="s">
        <v>239</v>
      </c>
      <c r="B9" s="9"/>
      <c r="C9" s="5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4"/>
      <c r="P9" s="4"/>
      <c r="Q9" s="4"/>
      <c r="R9" s="4"/>
      <c r="S9" s="261"/>
      <c r="T9" s="261"/>
      <c r="U9" s="261"/>
      <c r="V9" s="261"/>
      <c r="W9" s="261"/>
      <c r="X9" s="261"/>
      <c r="Y9" s="261"/>
      <c r="Z9" s="2"/>
      <c r="AA9" s="2"/>
      <c r="AB9" s="2"/>
    </row>
    <row r="10" spans="1:45" ht="16.5" customHeight="1" x14ac:dyDescent="0.25">
      <c r="A10" s="31" t="s">
        <v>140</v>
      </c>
      <c r="B10" s="9"/>
      <c r="C10" s="83" t="s">
        <v>139</v>
      </c>
      <c r="D10" s="10"/>
      <c r="E10" s="10"/>
      <c r="F10" s="10"/>
      <c r="G10" s="166" t="s">
        <v>240</v>
      </c>
      <c r="H10" s="10"/>
      <c r="I10" s="10"/>
      <c r="J10" s="10"/>
      <c r="K10" s="10"/>
      <c r="L10" s="10"/>
      <c r="M10" s="10"/>
      <c r="N10" s="10"/>
      <c r="O10" s="4"/>
      <c r="P10" s="4"/>
      <c r="Q10" s="4"/>
      <c r="R10" s="4"/>
      <c r="S10" s="261"/>
      <c r="T10" s="261"/>
      <c r="U10" s="261"/>
      <c r="V10" s="261"/>
      <c r="W10" s="261"/>
      <c r="X10" s="261"/>
      <c r="Y10" s="261"/>
      <c r="Z10" s="2"/>
      <c r="AA10" s="2"/>
      <c r="AB10" s="2"/>
    </row>
    <row r="11" spans="1:45" ht="16.5" customHeight="1" x14ac:dyDescent="0.25">
      <c r="A11" s="82" t="s">
        <v>141</v>
      </c>
      <c r="B11" s="9"/>
      <c r="C11" s="83" t="s">
        <v>139</v>
      </c>
      <c r="D11" s="10"/>
      <c r="E11" s="10"/>
      <c r="F11" s="10"/>
      <c r="G11" s="166" t="s">
        <v>142</v>
      </c>
      <c r="H11" s="10"/>
      <c r="I11" s="10"/>
      <c r="J11" s="10"/>
      <c r="K11" s="10"/>
      <c r="L11" s="10"/>
      <c r="M11" s="10"/>
      <c r="N11" s="10"/>
      <c r="O11" s="4"/>
      <c r="P11" s="4"/>
      <c r="Q11" s="4"/>
      <c r="R11" s="4"/>
      <c r="S11" s="261"/>
      <c r="T11" s="261"/>
      <c r="U11" s="261"/>
      <c r="V11" s="261"/>
      <c r="W11" s="261"/>
      <c r="X11" s="261"/>
      <c r="Y11" s="261"/>
      <c r="Z11" s="2"/>
      <c r="AA11" s="2"/>
      <c r="AB11" s="2"/>
    </row>
    <row r="12" spans="1:45" s="79" customFormat="1" ht="16.5" customHeight="1" x14ac:dyDescent="0.25">
      <c r="A12" s="82" t="s">
        <v>143</v>
      </c>
      <c r="B12" s="9"/>
      <c r="C12" s="83" t="s">
        <v>139</v>
      </c>
      <c r="D12" s="10"/>
      <c r="E12" s="10"/>
      <c r="F12" s="10"/>
      <c r="G12" s="166" t="s">
        <v>142</v>
      </c>
      <c r="H12" s="10"/>
      <c r="I12" s="10"/>
      <c r="J12" s="10"/>
      <c r="K12" s="10"/>
      <c r="L12" s="10"/>
      <c r="M12" s="10"/>
      <c r="N12" s="10"/>
      <c r="O12" s="4"/>
      <c r="P12" s="4"/>
      <c r="Q12" s="4"/>
      <c r="R12" s="4"/>
      <c r="S12" s="261"/>
      <c r="T12" s="261"/>
      <c r="U12" s="261"/>
      <c r="V12" s="261"/>
      <c r="W12" s="261"/>
      <c r="X12" s="261"/>
      <c r="Y12" s="261"/>
      <c r="Z12" s="2"/>
      <c r="AA12" s="2"/>
      <c r="AB12" s="2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</row>
    <row r="13" spans="1:45" ht="16.5" customHeight="1" x14ac:dyDescent="0.25">
      <c r="A13" s="31" t="s">
        <v>1</v>
      </c>
      <c r="B13" s="9"/>
      <c r="C13" s="5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4"/>
      <c r="P13" s="4"/>
      <c r="Q13" s="4"/>
      <c r="R13" s="4"/>
      <c r="S13" s="261"/>
      <c r="T13" s="261"/>
      <c r="U13" s="261"/>
      <c r="V13" s="261"/>
      <c r="W13" s="261"/>
      <c r="X13" s="261"/>
      <c r="Y13" s="261"/>
      <c r="Z13" s="2"/>
      <c r="AA13" s="2"/>
      <c r="AB13" s="2"/>
    </row>
    <row r="14" spans="1:45" ht="16.5" customHeight="1" x14ac:dyDescent="0.25">
      <c r="A14" s="31" t="s">
        <v>241</v>
      </c>
      <c r="B14" s="9"/>
      <c r="C14" s="5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4"/>
      <c r="P14" s="4"/>
      <c r="Q14" s="4"/>
      <c r="R14" s="4"/>
      <c r="S14" s="261"/>
      <c r="T14" s="261"/>
      <c r="U14" s="261"/>
      <c r="V14" s="261"/>
      <c r="W14" s="261"/>
      <c r="X14" s="261"/>
      <c r="Y14" s="261"/>
      <c r="Z14" s="2"/>
      <c r="AA14" s="2"/>
      <c r="AB14" s="2"/>
    </row>
    <row r="15" spans="1:45" ht="6.75" customHeight="1" x14ac:dyDescent="0.25">
      <c r="A15" s="11"/>
      <c r="B15" s="9"/>
      <c r="C15" s="5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4"/>
      <c r="P15" s="4"/>
      <c r="Q15" s="4"/>
      <c r="R15" s="4"/>
      <c r="S15" s="261"/>
      <c r="T15" s="261"/>
      <c r="U15" s="261"/>
      <c r="V15" s="261"/>
      <c r="W15" s="261"/>
      <c r="X15" s="261"/>
      <c r="Y15" s="261"/>
      <c r="Z15" s="2"/>
      <c r="AA15" s="2"/>
      <c r="AB15" s="2"/>
    </row>
    <row r="16" spans="1:45" s="33" customFormat="1" ht="27" customHeight="1" x14ac:dyDescent="0.2">
      <c r="A16" s="174" t="s">
        <v>102</v>
      </c>
      <c r="B16" s="174" t="s">
        <v>2</v>
      </c>
      <c r="C16" s="174" t="s">
        <v>180</v>
      </c>
      <c r="D16" s="174" t="s">
        <v>3</v>
      </c>
      <c r="E16" s="171" t="s">
        <v>4</v>
      </c>
      <c r="F16" s="172"/>
      <c r="G16" s="172"/>
      <c r="H16" s="173"/>
      <c r="I16" s="171" t="s">
        <v>5</v>
      </c>
      <c r="J16" s="172"/>
      <c r="K16" s="172"/>
      <c r="L16" s="173"/>
      <c r="M16" s="171" t="s">
        <v>119</v>
      </c>
      <c r="N16" s="173"/>
      <c r="O16" s="171" t="s">
        <v>6</v>
      </c>
      <c r="P16" s="262"/>
      <c r="Q16" s="171" t="s">
        <v>153</v>
      </c>
      <c r="R16" s="176"/>
      <c r="S16" s="176"/>
      <c r="T16" s="176"/>
      <c r="U16" s="177"/>
      <c r="V16" s="178" t="s">
        <v>129</v>
      </c>
      <c r="W16" s="178"/>
      <c r="X16" s="178"/>
      <c r="Y16" s="178"/>
      <c r="Z16" s="178" t="s">
        <v>244</v>
      </c>
      <c r="AA16" s="32"/>
      <c r="AB16" s="32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</row>
    <row r="17" spans="1:45" s="33" customFormat="1" ht="51" x14ac:dyDescent="0.2">
      <c r="A17" s="175"/>
      <c r="B17" s="175"/>
      <c r="C17" s="175"/>
      <c r="D17" s="175"/>
      <c r="E17" s="34" t="s">
        <v>7</v>
      </c>
      <c r="F17" s="34" t="s">
        <v>8</v>
      </c>
      <c r="G17" s="34" t="s">
        <v>9</v>
      </c>
      <c r="H17" s="34" t="s">
        <v>10</v>
      </c>
      <c r="I17" s="34" t="s">
        <v>7</v>
      </c>
      <c r="J17" s="34" t="s">
        <v>8</v>
      </c>
      <c r="K17" s="34" t="s">
        <v>9</v>
      </c>
      <c r="L17" s="34" t="s">
        <v>10</v>
      </c>
      <c r="M17" s="34" t="s">
        <v>122</v>
      </c>
      <c r="N17" s="34" t="s">
        <v>123</v>
      </c>
      <c r="O17" s="34" t="s">
        <v>11</v>
      </c>
      <c r="P17" s="34" t="s">
        <v>12</v>
      </c>
      <c r="Q17" s="34" t="s">
        <v>13</v>
      </c>
      <c r="R17" s="34" t="s">
        <v>14</v>
      </c>
      <c r="S17" s="81" t="s">
        <v>124</v>
      </c>
      <c r="T17" s="81" t="s">
        <v>136</v>
      </c>
      <c r="U17" s="167" t="s">
        <v>144</v>
      </c>
      <c r="V17" s="167" t="s">
        <v>125</v>
      </c>
      <c r="W17" s="167" t="s">
        <v>126</v>
      </c>
      <c r="X17" s="167" t="s">
        <v>127</v>
      </c>
      <c r="Y17" s="167" t="s">
        <v>128</v>
      </c>
      <c r="Z17" s="178"/>
      <c r="AA17" s="32"/>
      <c r="AB17" s="32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</row>
    <row r="18" spans="1:45" s="27" customFormat="1" ht="12.75" x14ac:dyDescent="0.2">
      <c r="A18" s="25" t="s">
        <v>15</v>
      </c>
      <c r="B18" s="25" t="s">
        <v>16</v>
      </c>
      <c r="C18" s="25" t="s">
        <v>17</v>
      </c>
      <c r="D18" s="25" t="s">
        <v>18</v>
      </c>
      <c r="E18" s="25" t="s">
        <v>19</v>
      </c>
      <c r="F18" s="25" t="s">
        <v>20</v>
      </c>
      <c r="G18" s="25" t="s">
        <v>21</v>
      </c>
      <c r="H18" s="25" t="s">
        <v>120</v>
      </c>
      <c r="I18" s="25" t="s">
        <v>22</v>
      </c>
      <c r="J18" s="25" t="s">
        <v>23</v>
      </c>
      <c r="K18" s="25" t="s">
        <v>24</v>
      </c>
      <c r="L18" s="25" t="s">
        <v>121</v>
      </c>
      <c r="M18" s="25" t="s">
        <v>25</v>
      </c>
      <c r="N18" s="25" t="s">
        <v>26</v>
      </c>
      <c r="O18" s="25" t="s">
        <v>27</v>
      </c>
      <c r="P18" s="25" t="s">
        <v>28</v>
      </c>
      <c r="Q18" s="25" t="s">
        <v>29</v>
      </c>
      <c r="R18" s="25" t="s">
        <v>30</v>
      </c>
      <c r="S18" s="25" t="s">
        <v>131</v>
      </c>
      <c r="T18" s="25" t="s">
        <v>137</v>
      </c>
      <c r="U18" s="25" t="s">
        <v>132</v>
      </c>
      <c r="V18" s="25" t="s">
        <v>133</v>
      </c>
      <c r="W18" s="25" t="s">
        <v>134</v>
      </c>
      <c r="X18" s="25" t="s">
        <v>135</v>
      </c>
      <c r="Y18" s="25" t="s">
        <v>138</v>
      </c>
      <c r="Z18" s="25" t="s">
        <v>145</v>
      </c>
      <c r="AA18" s="26"/>
      <c r="AB18" s="26"/>
      <c r="AE18" s="236"/>
      <c r="AF18" s="236"/>
      <c r="AG18" s="236"/>
      <c r="AH18" s="236"/>
      <c r="AI18" s="236"/>
      <c r="AJ18" s="236"/>
      <c r="AK18" s="236"/>
      <c r="AL18" s="236"/>
      <c r="AM18" s="236"/>
      <c r="AN18" s="236"/>
      <c r="AO18" s="236"/>
      <c r="AP18" s="236"/>
      <c r="AQ18" s="236"/>
      <c r="AR18" s="236"/>
      <c r="AS18" s="236"/>
    </row>
    <row r="19" spans="1:45" s="33" customFormat="1" ht="12.75" x14ac:dyDescent="0.2">
      <c r="A19" s="35">
        <v>1</v>
      </c>
      <c r="B19" s="36" t="s">
        <v>105</v>
      </c>
      <c r="C19" s="37"/>
      <c r="D19" s="38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80"/>
      <c r="R19" s="80"/>
      <c r="S19" s="263"/>
      <c r="T19" s="263"/>
      <c r="U19" s="263"/>
      <c r="V19" s="263"/>
      <c r="W19" s="263"/>
      <c r="X19" s="263"/>
      <c r="Y19" s="263"/>
      <c r="Z19" s="38"/>
      <c r="AA19" s="39"/>
      <c r="AB19" s="39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</row>
    <row r="20" spans="1:45" s="33" customFormat="1" ht="25.5" x14ac:dyDescent="0.2">
      <c r="A20" s="40" t="s">
        <v>31</v>
      </c>
      <c r="B20" s="41" t="s">
        <v>32</v>
      </c>
      <c r="C20" s="42"/>
      <c r="D20" s="43"/>
      <c r="E20" s="44" t="s">
        <v>33</v>
      </c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9"/>
      <c r="T20" s="49"/>
      <c r="U20" s="49"/>
      <c r="V20" s="49"/>
      <c r="W20" s="49"/>
      <c r="X20" s="49"/>
      <c r="Y20" s="49"/>
      <c r="Z20" s="43"/>
      <c r="AA20" s="32"/>
      <c r="AB20" s="32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</row>
    <row r="21" spans="1:45" s="33" customFormat="1" ht="13.5" x14ac:dyDescent="0.2">
      <c r="A21" s="40"/>
      <c r="B21" s="45"/>
      <c r="C21" s="42"/>
      <c r="D21" s="43"/>
      <c r="E21" s="44"/>
      <c r="F21" s="44"/>
      <c r="G21" s="44"/>
      <c r="H21" s="44"/>
      <c r="I21" s="44"/>
      <c r="J21" s="46"/>
      <c r="K21" s="46"/>
      <c r="L21" s="46"/>
      <c r="M21" s="44"/>
      <c r="N21" s="44"/>
      <c r="O21" s="44"/>
      <c r="P21" s="44"/>
      <c r="Q21" s="44"/>
      <c r="R21" s="44"/>
      <c r="S21" s="49"/>
      <c r="T21" s="49"/>
      <c r="U21" s="49"/>
      <c r="V21" s="49"/>
      <c r="W21" s="49"/>
      <c r="X21" s="49"/>
      <c r="Y21" s="49"/>
      <c r="Z21" s="43"/>
      <c r="AA21" s="32"/>
      <c r="AB21" s="32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</row>
    <row r="22" spans="1:45" s="33" customFormat="1" ht="13.5" x14ac:dyDescent="0.2">
      <c r="A22" s="40" t="s">
        <v>35</v>
      </c>
      <c r="B22" s="41" t="s">
        <v>36</v>
      </c>
      <c r="C22" s="42"/>
      <c r="D22" s="43"/>
      <c r="E22" s="44" t="s">
        <v>39</v>
      </c>
      <c r="F22" s="44"/>
      <c r="G22" s="44"/>
      <c r="H22" s="44"/>
      <c r="I22" s="44"/>
      <c r="J22" s="46"/>
      <c r="K22" s="46"/>
      <c r="L22" s="46"/>
      <c r="M22" s="44"/>
      <c r="N22" s="44"/>
      <c r="O22" s="44"/>
      <c r="P22" s="44"/>
      <c r="Q22" s="44"/>
      <c r="R22" s="44"/>
      <c r="S22" s="49"/>
      <c r="T22" s="49"/>
      <c r="U22" s="49"/>
      <c r="V22" s="49"/>
      <c r="W22" s="49"/>
      <c r="X22" s="49"/>
      <c r="Y22" s="49"/>
      <c r="Z22" s="43"/>
      <c r="AA22" s="32"/>
      <c r="AB22" s="32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</row>
    <row r="23" spans="1:45" s="33" customFormat="1" ht="12.75" x14ac:dyDescent="0.2">
      <c r="A23" s="46" t="s">
        <v>37</v>
      </c>
      <c r="B23" s="47" t="s">
        <v>38</v>
      </c>
      <c r="C23" s="42"/>
      <c r="D23" s="43"/>
      <c r="E23" s="44" t="s">
        <v>39</v>
      </c>
      <c r="F23" s="44"/>
      <c r="G23" s="44"/>
      <c r="H23" s="44"/>
      <c r="I23" s="44"/>
      <c r="J23" s="46"/>
      <c r="K23" s="46"/>
      <c r="L23" s="46"/>
      <c r="M23" s="44"/>
      <c r="N23" s="44"/>
      <c r="O23" s="44"/>
      <c r="P23" s="44"/>
      <c r="Q23" s="44"/>
      <c r="R23" s="44"/>
      <c r="S23" s="49"/>
      <c r="T23" s="49"/>
      <c r="U23" s="49"/>
      <c r="V23" s="49"/>
      <c r="W23" s="49"/>
      <c r="X23" s="49"/>
      <c r="Y23" s="49"/>
      <c r="Z23" s="43"/>
      <c r="AA23" s="32"/>
      <c r="AB23" s="32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</row>
    <row r="24" spans="1:45" s="33" customFormat="1" ht="13.5" x14ac:dyDescent="0.2">
      <c r="A24" s="40"/>
      <c r="B24" s="45"/>
      <c r="C24" s="42"/>
      <c r="D24" s="43"/>
      <c r="E24" s="44"/>
      <c r="F24" s="44"/>
      <c r="G24" s="44"/>
      <c r="H24" s="44"/>
      <c r="I24" s="44"/>
      <c r="J24" s="46"/>
      <c r="K24" s="46"/>
      <c r="L24" s="46"/>
      <c r="M24" s="44"/>
      <c r="N24" s="44"/>
      <c r="O24" s="44"/>
      <c r="P24" s="44"/>
      <c r="Q24" s="44"/>
      <c r="R24" s="44"/>
      <c r="S24" s="49"/>
      <c r="T24" s="49"/>
      <c r="U24" s="49"/>
      <c r="V24" s="49"/>
      <c r="W24" s="49"/>
      <c r="X24" s="49"/>
      <c r="Y24" s="49"/>
      <c r="Z24" s="43"/>
      <c r="AA24" s="32"/>
      <c r="AB24" s="32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</row>
    <row r="25" spans="1:45" s="33" customFormat="1" ht="12.75" x14ac:dyDescent="0.2">
      <c r="A25" s="46" t="s">
        <v>42</v>
      </c>
      <c r="B25" s="47" t="s">
        <v>43</v>
      </c>
      <c r="C25" s="42"/>
      <c r="D25" s="43"/>
      <c r="E25" s="44" t="s">
        <v>39</v>
      </c>
      <c r="F25" s="44"/>
      <c r="G25" s="44"/>
      <c r="H25" s="44"/>
      <c r="I25" s="44"/>
      <c r="J25" s="46"/>
      <c r="K25" s="46"/>
      <c r="L25" s="46"/>
      <c r="M25" s="44"/>
      <c r="N25" s="44"/>
      <c r="O25" s="44"/>
      <c r="P25" s="44"/>
      <c r="Q25" s="44"/>
      <c r="R25" s="44"/>
      <c r="S25" s="49"/>
      <c r="T25" s="49"/>
      <c r="U25" s="49"/>
      <c r="V25" s="49"/>
      <c r="W25" s="49"/>
      <c r="X25" s="49"/>
      <c r="Y25" s="49"/>
      <c r="Z25" s="43"/>
      <c r="AA25" s="32"/>
      <c r="AB25" s="32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</row>
    <row r="26" spans="1:45" s="33" customFormat="1" ht="38.25" x14ac:dyDescent="0.2">
      <c r="A26" s="40"/>
      <c r="B26" s="45" t="s">
        <v>40</v>
      </c>
      <c r="C26" s="42"/>
      <c r="D26" s="43"/>
      <c r="E26" s="44"/>
      <c r="F26" s="44"/>
      <c r="G26" s="44"/>
      <c r="H26" s="44"/>
      <c r="I26" s="44" t="s">
        <v>34</v>
      </c>
      <c r="J26" s="46" t="s">
        <v>41</v>
      </c>
      <c r="K26" s="46" t="s">
        <v>41</v>
      </c>
      <c r="L26" s="46"/>
      <c r="M26" s="44"/>
      <c r="N26" s="44"/>
      <c r="O26" s="44"/>
      <c r="P26" s="44"/>
      <c r="Q26" s="44"/>
      <c r="R26" s="44"/>
      <c r="S26" s="49"/>
      <c r="T26" s="49"/>
      <c r="U26" s="49"/>
      <c r="V26" s="49"/>
      <c r="W26" s="49"/>
      <c r="X26" s="49"/>
      <c r="Y26" s="49"/>
      <c r="Z26" s="43"/>
      <c r="AA26" s="32"/>
      <c r="AB26" s="32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  <c r="AS26" s="235"/>
    </row>
    <row r="27" spans="1:45" s="33" customFormat="1" ht="13.5" x14ac:dyDescent="0.2">
      <c r="A27" s="40"/>
      <c r="B27" s="45"/>
      <c r="C27" s="42"/>
      <c r="D27" s="43"/>
      <c r="E27" s="44"/>
      <c r="F27" s="44"/>
      <c r="G27" s="44"/>
      <c r="H27" s="44"/>
      <c r="I27" s="44"/>
      <c r="J27" s="46"/>
      <c r="K27" s="46"/>
      <c r="L27" s="46"/>
      <c r="M27" s="44"/>
      <c r="N27" s="44"/>
      <c r="O27" s="44"/>
      <c r="P27" s="44"/>
      <c r="Q27" s="44"/>
      <c r="R27" s="44"/>
      <c r="S27" s="49"/>
      <c r="T27" s="49"/>
      <c r="U27" s="49"/>
      <c r="V27" s="49"/>
      <c r="W27" s="49"/>
      <c r="X27" s="49"/>
      <c r="Y27" s="49"/>
      <c r="Z27" s="43"/>
      <c r="AA27" s="32"/>
      <c r="AB27" s="32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</row>
    <row r="28" spans="1:45" s="33" customFormat="1" ht="12.75" x14ac:dyDescent="0.2">
      <c r="A28" s="46" t="s">
        <v>44</v>
      </c>
      <c r="B28" s="47" t="s">
        <v>45</v>
      </c>
      <c r="C28" s="42"/>
      <c r="D28" s="43"/>
      <c r="E28" s="44" t="s">
        <v>39</v>
      </c>
      <c r="F28" s="44"/>
      <c r="G28" s="44"/>
      <c r="H28" s="44"/>
      <c r="I28" s="44"/>
      <c r="J28" s="46"/>
      <c r="K28" s="46"/>
      <c r="L28" s="46"/>
      <c r="M28" s="44"/>
      <c r="N28" s="44"/>
      <c r="O28" s="44"/>
      <c r="P28" s="44"/>
      <c r="Q28" s="44"/>
      <c r="R28" s="44"/>
      <c r="S28" s="49"/>
      <c r="T28" s="49"/>
      <c r="U28" s="49"/>
      <c r="V28" s="49"/>
      <c r="W28" s="49"/>
      <c r="X28" s="49"/>
      <c r="Y28" s="49"/>
      <c r="Z28" s="43"/>
      <c r="AA28" s="32"/>
      <c r="AB28" s="32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</row>
    <row r="29" spans="1:45" s="33" customFormat="1" ht="38.25" x14ac:dyDescent="0.2">
      <c r="A29" s="40"/>
      <c r="B29" s="45" t="s">
        <v>40</v>
      </c>
      <c r="C29" s="42"/>
      <c r="D29" s="43"/>
      <c r="E29" s="44"/>
      <c r="F29" s="44"/>
      <c r="G29" s="44"/>
      <c r="H29" s="44"/>
      <c r="I29" s="44" t="s">
        <v>34</v>
      </c>
      <c r="J29" s="46" t="s">
        <v>41</v>
      </c>
      <c r="K29" s="46" t="s">
        <v>41</v>
      </c>
      <c r="L29" s="46"/>
      <c r="M29" s="44"/>
      <c r="N29" s="44"/>
      <c r="O29" s="44"/>
      <c r="P29" s="44"/>
      <c r="Q29" s="44"/>
      <c r="R29" s="44"/>
      <c r="S29" s="49"/>
      <c r="T29" s="49"/>
      <c r="U29" s="49"/>
      <c r="V29" s="49"/>
      <c r="W29" s="49"/>
      <c r="X29" s="49"/>
      <c r="Y29" s="49"/>
      <c r="Z29" s="43"/>
      <c r="AA29" s="32"/>
      <c r="AB29" s="32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</row>
    <row r="30" spans="1:45" s="33" customFormat="1" ht="13.5" x14ac:dyDescent="0.2">
      <c r="A30" s="40"/>
      <c r="B30" s="45"/>
      <c r="C30" s="42"/>
      <c r="D30" s="43"/>
      <c r="E30" s="44"/>
      <c r="F30" s="44"/>
      <c r="G30" s="44"/>
      <c r="H30" s="44"/>
      <c r="I30" s="44"/>
      <c r="J30" s="46"/>
      <c r="K30" s="46"/>
      <c r="L30" s="46"/>
      <c r="M30" s="44"/>
      <c r="N30" s="44"/>
      <c r="O30" s="44"/>
      <c r="P30" s="44"/>
      <c r="Q30" s="44"/>
      <c r="R30" s="44"/>
      <c r="S30" s="49"/>
      <c r="T30" s="49"/>
      <c r="U30" s="49"/>
      <c r="V30" s="49"/>
      <c r="W30" s="49"/>
      <c r="X30" s="49"/>
      <c r="Y30" s="49"/>
      <c r="Z30" s="43"/>
      <c r="AA30" s="32"/>
      <c r="AB30" s="32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</row>
    <row r="31" spans="1:45" s="33" customFormat="1" ht="12.75" x14ac:dyDescent="0.2">
      <c r="A31" s="46" t="s">
        <v>46</v>
      </c>
      <c r="B31" s="47" t="s">
        <v>47</v>
      </c>
      <c r="C31" s="42"/>
      <c r="D31" s="43"/>
      <c r="E31" s="44" t="s">
        <v>39</v>
      </c>
      <c r="F31" s="44"/>
      <c r="G31" s="44"/>
      <c r="H31" s="44"/>
      <c r="I31" s="44"/>
      <c r="J31" s="46"/>
      <c r="K31" s="46"/>
      <c r="L31" s="46"/>
      <c r="M31" s="44"/>
      <c r="N31" s="44"/>
      <c r="O31" s="44"/>
      <c r="P31" s="44"/>
      <c r="Q31" s="44"/>
      <c r="R31" s="44"/>
      <c r="S31" s="49"/>
      <c r="T31" s="49"/>
      <c r="U31" s="49"/>
      <c r="V31" s="49"/>
      <c r="W31" s="49"/>
      <c r="X31" s="49"/>
      <c r="Y31" s="49"/>
      <c r="Z31" s="43"/>
      <c r="AA31" s="32"/>
      <c r="AB31" s="32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</row>
    <row r="32" spans="1:45" s="33" customFormat="1" ht="38.25" x14ac:dyDescent="0.2">
      <c r="A32" s="40"/>
      <c r="B32" s="45" t="s">
        <v>40</v>
      </c>
      <c r="C32" s="42"/>
      <c r="D32" s="43"/>
      <c r="E32" s="44"/>
      <c r="F32" s="44"/>
      <c r="G32" s="44"/>
      <c r="H32" s="44"/>
      <c r="I32" s="44" t="s">
        <v>34</v>
      </c>
      <c r="J32" s="46" t="s">
        <v>41</v>
      </c>
      <c r="K32" s="46" t="s">
        <v>41</v>
      </c>
      <c r="L32" s="46"/>
      <c r="M32" s="44"/>
      <c r="N32" s="44"/>
      <c r="O32" s="44"/>
      <c r="P32" s="44"/>
      <c r="Q32" s="44"/>
      <c r="R32" s="44"/>
      <c r="S32" s="49"/>
      <c r="T32" s="49"/>
      <c r="U32" s="49"/>
      <c r="V32" s="49"/>
      <c r="W32" s="49"/>
      <c r="X32" s="49"/>
      <c r="Y32" s="49"/>
      <c r="Z32" s="43"/>
      <c r="AA32" s="32"/>
      <c r="AB32" s="32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</row>
    <row r="33" spans="1:45" s="33" customFormat="1" ht="13.5" x14ac:dyDescent="0.2">
      <c r="A33" s="40"/>
      <c r="B33" s="45"/>
      <c r="C33" s="42"/>
      <c r="D33" s="43"/>
      <c r="E33" s="44"/>
      <c r="F33" s="44"/>
      <c r="G33" s="44"/>
      <c r="H33" s="44"/>
      <c r="I33" s="44"/>
      <c r="J33" s="46"/>
      <c r="K33" s="46"/>
      <c r="L33" s="46"/>
      <c r="M33" s="44"/>
      <c r="N33" s="44"/>
      <c r="O33" s="44"/>
      <c r="P33" s="44"/>
      <c r="Q33" s="44"/>
      <c r="R33" s="44"/>
      <c r="S33" s="49"/>
      <c r="T33" s="49"/>
      <c r="U33" s="49"/>
      <c r="V33" s="49"/>
      <c r="W33" s="49"/>
      <c r="X33" s="49"/>
      <c r="Y33" s="49"/>
      <c r="Z33" s="43"/>
      <c r="AA33" s="32"/>
      <c r="AB33" s="32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</row>
    <row r="34" spans="1:45" s="33" customFormat="1" ht="12.75" x14ac:dyDescent="0.2">
      <c r="A34" s="46" t="s">
        <v>48</v>
      </c>
      <c r="B34" s="47" t="s">
        <v>49</v>
      </c>
      <c r="C34" s="42"/>
      <c r="D34" s="43"/>
      <c r="E34" s="44" t="s">
        <v>39</v>
      </c>
      <c r="F34" s="44"/>
      <c r="G34" s="44"/>
      <c r="H34" s="44"/>
      <c r="I34" s="44"/>
      <c r="J34" s="46"/>
      <c r="K34" s="46"/>
      <c r="L34" s="46"/>
      <c r="M34" s="44"/>
      <c r="N34" s="44"/>
      <c r="O34" s="44"/>
      <c r="P34" s="44"/>
      <c r="Q34" s="44"/>
      <c r="R34" s="44"/>
      <c r="S34" s="49"/>
      <c r="T34" s="49"/>
      <c r="U34" s="49"/>
      <c r="V34" s="49"/>
      <c r="W34" s="49"/>
      <c r="X34" s="49"/>
      <c r="Y34" s="49"/>
      <c r="Z34" s="43"/>
      <c r="AA34" s="32"/>
      <c r="AB34" s="32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</row>
    <row r="35" spans="1:45" s="33" customFormat="1" ht="38.25" x14ac:dyDescent="0.2">
      <c r="A35" s="40"/>
      <c r="B35" s="45" t="s">
        <v>40</v>
      </c>
      <c r="C35" s="42"/>
      <c r="D35" s="43"/>
      <c r="E35" s="44"/>
      <c r="F35" s="44"/>
      <c r="G35" s="44"/>
      <c r="H35" s="44"/>
      <c r="I35" s="44" t="s">
        <v>34</v>
      </c>
      <c r="J35" s="46" t="s">
        <v>41</v>
      </c>
      <c r="K35" s="46" t="s">
        <v>41</v>
      </c>
      <c r="L35" s="46"/>
      <c r="M35" s="44"/>
      <c r="N35" s="44"/>
      <c r="O35" s="44"/>
      <c r="P35" s="44"/>
      <c r="Q35" s="44"/>
      <c r="R35" s="44"/>
      <c r="S35" s="49"/>
      <c r="T35" s="49"/>
      <c r="U35" s="49"/>
      <c r="V35" s="49"/>
      <c r="W35" s="49"/>
      <c r="X35" s="49"/>
      <c r="Y35" s="49"/>
      <c r="Z35" s="43"/>
      <c r="AA35" s="32"/>
      <c r="AB35" s="32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</row>
    <row r="36" spans="1:45" s="33" customFormat="1" ht="13.5" x14ac:dyDescent="0.2">
      <c r="A36" s="40"/>
      <c r="B36" s="45"/>
      <c r="C36" s="42"/>
      <c r="D36" s="43"/>
      <c r="E36" s="44"/>
      <c r="F36" s="44"/>
      <c r="G36" s="44"/>
      <c r="H36" s="44"/>
      <c r="I36" s="44"/>
      <c r="J36" s="46"/>
      <c r="K36" s="46"/>
      <c r="L36" s="46"/>
      <c r="M36" s="44"/>
      <c r="N36" s="44"/>
      <c r="O36" s="44"/>
      <c r="P36" s="44"/>
      <c r="Q36" s="44"/>
      <c r="R36" s="44"/>
      <c r="S36" s="49"/>
      <c r="T36" s="49"/>
      <c r="U36" s="49"/>
      <c r="V36" s="49"/>
      <c r="W36" s="49"/>
      <c r="X36" s="49"/>
      <c r="Y36" s="49"/>
      <c r="Z36" s="43"/>
      <c r="AA36" s="32"/>
      <c r="AB36" s="32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</row>
    <row r="37" spans="1:45" s="33" customFormat="1" ht="13.5" x14ac:dyDescent="0.25">
      <c r="A37" s="40" t="s">
        <v>50</v>
      </c>
      <c r="B37" s="41" t="s">
        <v>51</v>
      </c>
      <c r="C37" s="42"/>
      <c r="D37" s="48"/>
      <c r="E37" s="49" t="s">
        <v>39</v>
      </c>
      <c r="F37" s="48"/>
      <c r="G37" s="40"/>
      <c r="H37" s="40"/>
      <c r="I37" s="50" t="s">
        <v>52</v>
      </c>
      <c r="J37" s="50" t="s">
        <v>52</v>
      </c>
      <c r="K37" s="50" t="s">
        <v>52</v>
      </c>
      <c r="L37" s="51" t="s">
        <v>52</v>
      </c>
      <c r="M37" s="40"/>
      <c r="N37" s="40"/>
      <c r="O37" s="40"/>
      <c r="P37" s="40"/>
      <c r="Q37" s="40"/>
      <c r="R37" s="40"/>
      <c r="S37" s="264"/>
      <c r="T37" s="264"/>
      <c r="U37" s="264"/>
      <c r="V37" s="264"/>
      <c r="W37" s="264"/>
      <c r="X37" s="264"/>
      <c r="Y37" s="264"/>
      <c r="Z37" s="48"/>
      <c r="AA37" s="52"/>
      <c r="AB37" s="52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</row>
    <row r="38" spans="1:45" s="33" customFormat="1" ht="25.5" x14ac:dyDescent="0.2">
      <c r="A38" s="46" t="s">
        <v>53</v>
      </c>
      <c r="B38" s="47" t="s">
        <v>54</v>
      </c>
      <c r="C38" s="42"/>
      <c r="D38" s="53"/>
      <c r="E38" s="44" t="s">
        <v>39</v>
      </c>
      <c r="F38" s="53"/>
      <c r="G38" s="46"/>
      <c r="H38" s="46"/>
      <c r="I38" s="51" t="s">
        <v>52</v>
      </c>
      <c r="J38" s="51" t="s">
        <v>52</v>
      </c>
      <c r="K38" s="51" t="s">
        <v>52</v>
      </c>
      <c r="L38" s="51" t="s">
        <v>52</v>
      </c>
      <c r="M38" s="46"/>
      <c r="N38" s="46"/>
      <c r="O38" s="46"/>
      <c r="P38" s="46"/>
      <c r="Q38" s="46"/>
      <c r="R38" s="46"/>
      <c r="S38" s="265"/>
      <c r="T38" s="265"/>
      <c r="U38" s="265"/>
      <c r="V38" s="265"/>
      <c r="W38" s="265"/>
      <c r="X38" s="265"/>
      <c r="Y38" s="265"/>
      <c r="Z38" s="53"/>
      <c r="AA38" s="54"/>
      <c r="AB38" s="54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</row>
    <row r="39" spans="1:45" s="33" customFormat="1" ht="13.5" x14ac:dyDescent="0.25">
      <c r="A39" s="40"/>
      <c r="B39" s="45" t="s">
        <v>55</v>
      </c>
      <c r="C39" s="42"/>
      <c r="D39" s="48"/>
      <c r="E39" s="44"/>
      <c r="F39" s="48"/>
      <c r="G39" s="40"/>
      <c r="H39" s="40"/>
      <c r="I39" s="51" t="s">
        <v>52</v>
      </c>
      <c r="J39" s="51" t="s">
        <v>52</v>
      </c>
      <c r="K39" s="51" t="s">
        <v>52</v>
      </c>
      <c r="L39" s="51" t="s">
        <v>52</v>
      </c>
      <c r="M39" s="40"/>
      <c r="N39" s="40"/>
      <c r="O39" s="40"/>
      <c r="P39" s="40"/>
      <c r="Q39" s="40"/>
      <c r="R39" s="40"/>
      <c r="S39" s="264"/>
      <c r="T39" s="264"/>
      <c r="U39" s="264"/>
      <c r="V39" s="264"/>
      <c r="W39" s="264"/>
      <c r="X39" s="264"/>
      <c r="Y39" s="264"/>
      <c r="Z39" s="48"/>
      <c r="AA39" s="52"/>
      <c r="AB39" s="52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</row>
    <row r="40" spans="1:45" s="33" customFormat="1" ht="13.5" x14ac:dyDescent="0.25">
      <c r="A40" s="40"/>
      <c r="B40" s="45"/>
      <c r="C40" s="42"/>
      <c r="D40" s="48"/>
      <c r="E40" s="44"/>
      <c r="F40" s="48"/>
      <c r="G40" s="40"/>
      <c r="H40" s="40"/>
      <c r="I40" s="51"/>
      <c r="J40" s="51"/>
      <c r="K40" s="51"/>
      <c r="L40" s="51"/>
      <c r="M40" s="40"/>
      <c r="N40" s="40"/>
      <c r="O40" s="40"/>
      <c r="P40" s="40"/>
      <c r="Q40" s="40"/>
      <c r="R40" s="40"/>
      <c r="S40" s="264"/>
      <c r="T40" s="264"/>
      <c r="U40" s="264"/>
      <c r="V40" s="264"/>
      <c r="W40" s="264"/>
      <c r="X40" s="264"/>
      <c r="Y40" s="264"/>
      <c r="Z40" s="48"/>
      <c r="AA40" s="52"/>
      <c r="AB40" s="52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</row>
    <row r="41" spans="1:45" s="33" customFormat="1" ht="13.5" x14ac:dyDescent="0.25">
      <c r="A41" s="46" t="s">
        <v>57</v>
      </c>
      <c r="B41" s="47" t="s">
        <v>58</v>
      </c>
      <c r="C41" s="42"/>
      <c r="D41" s="48"/>
      <c r="E41" s="44" t="s">
        <v>39</v>
      </c>
      <c r="F41" s="48"/>
      <c r="G41" s="40"/>
      <c r="H41" s="40"/>
      <c r="I41" s="55" t="s">
        <v>52</v>
      </c>
      <c r="J41" s="55" t="s">
        <v>52</v>
      </c>
      <c r="K41" s="55" t="s">
        <v>52</v>
      </c>
      <c r="L41" s="51" t="s">
        <v>52</v>
      </c>
      <c r="M41" s="40"/>
      <c r="N41" s="40"/>
      <c r="O41" s="40"/>
      <c r="P41" s="40"/>
      <c r="Q41" s="40"/>
      <c r="R41" s="40"/>
      <c r="S41" s="264"/>
      <c r="T41" s="264"/>
      <c r="U41" s="264"/>
      <c r="V41" s="264"/>
      <c r="W41" s="264"/>
      <c r="X41" s="264"/>
      <c r="Y41" s="264"/>
      <c r="Z41" s="48"/>
      <c r="AA41" s="52"/>
      <c r="AB41" s="52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</row>
    <row r="42" spans="1:45" s="33" customFormat="1" ht="12.75" x14ac:dyDescent="0.2">
      <c r="A42" s="44"/>
      <c r="B42" s="45" t="s">
        <v>55</v>
      </c>
      <c r="C42" s="42"/>
      <c r="D42" s="43"/>
      <c r="E42" s="44"/>
      <c r="F42" s="43"/>
      <c r="G42" s="44"/>
      <c r="H42" s="44"/>
      <c r="I42" s="51" t="s">
        <v>52</v>
      </c>
      <c r="J42" s="51" t="s">
        <v>52</v>
      </c>
      <c r="K42" s="51" t="s">
        <v>52</v>
      </c>
      <c r="L42" s="51" t="s">
        <v>52</v>
      </c>
      <c r="M42" s="44"/>
      <c r="N42" s="44"/>
      <c r="O42" s="44"/>
      <c r="P42" s="44"/>
      <c r="Q42" s="44"/>
      <c r="R42" s="44"/>
      <c r="S42" s="49"/>
      <c r="T42" s="49"/>
      <c r="U42" s="49"/>
      <c r="V42" s="49"/>
      <c r="W42" s="49"/>
      <c r="X42" s="49"/>
      <c r="Y42" s="49"/>
      <c r="Z42" s="43"/>
      <c r="AA42" s="32"/>
      <c r="AB42" s="32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</row>
    <row r="43" spans="1:45" s="33" customFormat="1" ht="13.5" x14ac:dyDescent="0.25">
      <c r="A43" s="40"/>
      <c r="B43" s="45"/>
      <c r="C43" s="42"/>
      <c r="D43" s="48"/>
      <c r="E43" s="44"/>
      <c r="F43" s="48"/>
      <c r="G43" s="40"/>
      <c r="H43" s="40"/>
      <c r="I43" s="51"/>
      <c r="J43" s="51"/>
      <c r="K43" s="51"/>
      <c r="L43" s="51"/>
      <c r="M43" s="40"/>
      <c r="N43" s="40"/>
      <c r="O43" s="40"/>
      <c r="P43" s="40"/>
      <c r="Q43" s="40"/>
      <c r="R43" s="40"/>
      <c r="S43" s="264"/>
      <c r="T43" s="264"/>
      <c r="U43" s="264"/>
      <c r="V43" s="264"/>
      <c r="W43" s="264"/>
      <c r="X43" s="264"/>
      <c r="Y43" s="264"/>
      <c r="Z43" s="48"/>
      <c r="AA43" s="52"/>
      <c r="AB43" s="52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</row>
    <row r="44" spans="1:45" s="33" customFormat="1" ht="13.5" x14ac:dyDescent="0.25">
      <c r="A44" s="46" t="s">
        <v>59</v>
      </c>
      <c r="B44" s="47" t="s">
        <v>60</v>
      </c>
      <c r="C44" s="42"/>
      <c r="D44" s="48"/>
      <c r="E44" s="44" t="s">
        <v>39</v>
      </c>
      <c r="F44" s="48"/>
      <c r="G44" s="40"/>
      <c r="H44" s="40"/>
      <c r="I44" s="55" t="s">
        <v>52</v>
      </c>
      <c r="J44" s="55" t="s">
        <v>52</v>
      </c>
      <c r="K44" s="55" t="s">
        <v>52</v>
      </c>
      <c r="L44" s="51" t="s">
        <v>52</v>
      </c>
      <c r="M44" s="40"/>
      <c r="N44" s="40"/>
      <c r="O44" s="40"/>
      <c r="P44" s="40"/>
      <c r="Q44" s="40"/>
      <c r="R44" s="40"/>
      <c r="S44" s="264"/>
      <c r="T44" s="264"/>
      <c r="U44" s="264"/>
      <c r="V44" s="264"/>
      <c r="W44" s="264"/>
      <c r="X44" s="264"/>
      <c r="Y44" s="264"/>
      <c r="Z44" s="48"/>
      <c r="AA44" s="52"/>
      <c r="AB44" s="52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235"/>
      <c r="AS44" s="235"/>
    </row>
    <row r="45" spans="1:45" s="33" customFormat="1" ht="12.75" x14ac:dyDescent="0.2">
      <c r="A45" s="44"/>
      <c r="B45" s="45" t="s">
        <v>55</v>
      </c>
      <c r="C45" s="42"/>
      <c r="D45" s="43"/>
      <c r="E45" s="44"/>
      <c r="F45" s="43"/>
      <c r="G45" s="44"/>
      <c r="H45" s="44"/>
      <c r="I45" s="51" t="s">
        <v>52</v>
      </c>
      <c r="J45" s="51" t="s">
        <v>52</v>
      </c>
      <c r="K45" s="51" t="s">
        <v>52</v>
      </c>
      <c r="L45" s="51" t="s">
        <v>52</v>
      </c>
      <c r="M45" s="44"/>
      <c r="N45" s="44"/>
      <c r="O45" s="44"/>
      <c r="P45" s="44"/>
      <c r="Q45" s="44"/>
      <c r="R45" s="44"/>
      <c r="S45" s="49"/>
      <c r="T45" s="49"/>
      <c r="U45" s="49"/>
      <c r="V45" s="49"/>
      <c r="W45" s="49"/>
      <c r="X45" s="49"/>
      <c r="Y45" s="49"/>
      <c r="Z45" s="43"/>
      <c r="AA45" s="32"/>
      <c r="AB45" s="32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</row>
    <row r="46" spans="1:45" s="33" customFormat="1" ht="13.5" x14ac:dyDescent="0.25">
      <c r="A46" s="40"/>
      <c r="B46" s="45"/>
      <c r="C46" s="42"/>
      <c r="D46" s="48"/>
      <c r="E46" s="44"/>
      <c r="F46" s="48"/>
      <c r="G46" s="40"/>
      <c r="H46" s="40"/>
      <c r="I46" s="51"/>
      <c r="J46" s="51"/>
      <c r="K46" s="51"/>
      <c r="L46" s="51"/>
      <c r="M46" s="40"/>
      <c r="N46" s="40"/>
      <c r="O46" s="40"/>
      <c r="P46" s="40"/>
      <c r="Q46" s="40"/>
      <c r="R46" s="40"/>
      <c r="S46" s="264"/>
      <c r="T46" s="264"/>
      <c r="U46" s="264"/>
      <c r="V46" s="264"/>
      <c r="W46" s="264"/>
      <c r="X46" s="264"/>
      <c r="Y46" s="264"/>
      <c r="Z46" s="48"/>
      <c r="AA46" s="52"/>
      <c r="AB46" s="52"/>
      <c r="AE46" s="235"/>
      <c r="AF46" s="235"/>
      <c r="AG46" s="235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  <c r="AR46" s="235"/>
      <c r="AS46" s="235"/>
    </row>
    <row r="47" spans="1:45" s="33" customFormat="1" ht="27" x14ac:dyDescent="0.2">
      <c r="A47" s="40" t="s">
        <v>61</v>
      </c>
      <c r="B47" s="41" t="s">
        <v>62</v>
      </c>
      <c r="C47" s="42"/>
      <c r="D47" s="43"/>
      <c r="E47" s="56" t="s">
        <v>106</v>
      </c>
      <c r="F47" s="44"/>
      <c r="G47" s="44"/>
      <c r="H47" s="44"/>
      <c r="I47" s="51" t="s">
        <v>52</v>
      </c>
      <c r="J47" s="51" t="s">
        <v>52</v>
      </c>
      <c r="K47" s="51" t="s">
        <v>52</v>
      </c>
      <c r="L47" s="51" t="s">
        <v>52</v>
      </c>
      <c r="M47" s="44"/>
      <c r="N47" s="44"/>
      <c r="O47" s="44"/>
      <c r="P47" s="44"/>
      <c r="Q47" s="44"/>
      <c r="R47" s="44"/>
      <c r="S47" s="49"/>
      <c r="T47" s="49"/>
      <c r="U47" s="49"/>
      <c r="V47" s="49"/>
      <c r="W47" s="49"/>
      <c r="X47" s="49"/>
      <c r="Y47" s="49"/>
      <c r="Z47" s="43"/>
      <c r="AA47" s="32"/>
      <c r="AB47" s="32"/>
      <c r="AE47" s="235"/>
      <c r="AF47" s="235"/>
      <c r="AG47" s="235"/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235"/>
      <c r="AS47" s="235"/>
    </row>
    <row r="48" spans="1:45" s="33" customFormat="1" ht="13.5" x14ac:dyDescent="0.2">
      <c r="A48" s="40"/>
      <c r="B48" s="45" t="s">
        <v>63</v>
      </c>
      <c r="C48" s="42"/>
      <c r="D48" s="43"/>
      <c r="E48" s="56"/>
      <c r="F48" s="44"/>
      <c r="G48" s="44"/>
      <c r="H48" s="44"/>
      <c r="I48" s="51" t="s">
        <v>52</v>
      </c>
      <c r="J48" s="51" t="s">
        <v>52</v>
      </c>
      <c r="K48" s="51" t="s">
        <v>52</v>
      </c>
      <c r="L48" s="51" t="s">
        <v>52</v>
      </c>
      <c r="M48" s="44"/>
      <c r="N48" s="44"/>
      <c r="O48" s="44"/>
      <c r="P48" s="44"/>
      <c r="Q48" s="44"/>
      <c r="R48" s="44"/>
      <c r="S48" s="49"/>
      <c r="T48" s="49"/>
      <c r="U48" s="49"/>
      <c r="V48" s="49"/>
      <c r="W48" s="49"/>
      <c r="X48" s="49"/>
      <c r="Y48" s="49"/>
      <c r="Z48" s="43"/>
      <c r="AA48" s="32"/>
      <c r="AB48" s="32"/>
      <c r="AE48" s="235"/>
      <c r="AF48" s="235"/>
      <c r="AG48" s="235"/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5"/>
    </row>
    <row r="49" spans="1:58" s="33" customFormat="1" ht="13.5" x14ac:dyDescent="0.2">
      <c r="A49" s="40"/>
      <c r="B49" s="45" t="s">
        <v>64</v>
      </c>
      <c r="C49" s="42"/>
      <c r="D49" s="43"/>
      <c r="E49" s="56"/>
      <c r="F49" s="44"/>
      <c r="G49" s="44"/>
      <c r="H49" s="44"/>
      <c r="I49" s="51" t="s">
        <v>52</v>
      </c>
      <c r="J49" s="51" t="s">
        <v>52</v>
      </c>
      <c r="K49" s="51" t="s">
        <v>52</v>
      </c>
      <c r="L49" s="51" t="s">
        <v>52</v>
      </c>
      <c r="M49" s="44"/>
      <c r="N49" s="44"/>
      <c r="O49" s="44"/>
      <c r="P49" s="44"/>
      <c r="Q49" s="44"/>
      <c r="R49" s="44"/>
      <c r="S49" s="49"/>
      <c r="T49" s="49"/>
      <c r="U49" s="49"/>
      <c r="V49" s="49"/>
      <c r="W49" s="49"/>
      <c r="X49" s="49"/>
      <c r="Y49" s="49"/>
      <c r="Z49" s="43"/>
      <c r="AA49" s="32"/>
      <c r="AB49" s="32"/>
      <c r="AE49" s="235"/>
      <c r="AF49" s="235"/>
      <c r="AG49" s="235"/>
      <c r="AH49" s="235"/>
      <c r="AI49" s="235"/>
      <c r="AJ49" s="235"/>
      <c r="AK49" s="235"/>
      <c r="AL49" s="235"/>
      <c r="AM49" s="235"/>
      <c r="AN49" s="235"/>
      <c r="AO49" s="235"/>
      <c r="AP49" s="235"/>
      <c r="AQ49" s="235"/>
      <c r="AR49" s="235"/>
      <c r="AS49" s="235"/>
    </row>
    <row r="50" spans="1:58" s="33" customFormat="1" ht="25.5" x14ac:dyDescent="0.2">
      <c r="A50" s="40" t="s">
        <v>65</v>
      </c>
      <c r="B50" s="41" t="s">
        <v>66</v>
      </c>
      <c r="C50" s="42"/>
      <c r="D50" s="43"/>
      <c r="E50" s="56" t="s">
        <v>106</v>
      </c>
      <c r="F50" s="44"/>
      <c r="G50" s="44"/>
      <c r="H50" s="44"/>
      <c r="I50" s="51" t="s">
        <v>52</v>
      </c>
      <c r="J50" s="51" t="s">
        <v>52</v>
      </c>
      <c r="K50" s="51" t="s">
        <v>52</v>
      </c>
      <c r="L50" s="51" t="s">
        <v>52</v>
      </c>
      <c r="M50" s="44"/>
      <c r="N50" s="44"/>
      <c r="O50" s="44"/>
      <c r="P50" s="44"/>
      <c r="Q50" s="44"/>
      <c r="R50" s="44"/>
      <c r="S50" s="49"/>
      <c r="T50" s="49"/>
      <c r="U50" s="49"/>
      <c r="V50" s="49"/>
      <c r="W50" s="49"/>
      <c r="X50" s="49"/>
      <c r="Y50" s="49"/>
      <c r="Z50" s="43"/>
      <c r="AA50" s="32"/>
      <c r="AB50" s="32"/>
      <c r="AE50" s="235"/>
      <c r="AF50" s="235"/>
      <c r="AG50" s="235"/>
      <c r="AH50" s="235"/>
      <c r="AI50" s="235"/>
      <c r="AJ50" s="235"/>
      <c r="AK50" s="235"/>
      <c r="AL50" s="235"/>
      <c r="AM50" s="235"/>
      <c r="AN50" s="235"/>
      <c r="AO50" s="235"/>
      <c r="AP50" s="235"/>
      <c r="AQ50" s="235"/>
      <c r="AR50" s="235"/>
      <c r="AS50" s="235"/>
    </row>
    <row r="51" spans="1:58" s="33" customFormat="1" ht="13.5" x14ac:dyDescent="0.25">
      <c r="A51" s="40"/>
      <c r="B51" s="45" t="s">
        <v>55</v>
      </c>
      <c r="C51" s="42"/>
      <c r="D51" s="48"/>
      <c r="E51" s="44"/>
      <c r="F51" s="48"/>
      <c r="G51" s="40"/>
      <c r="H51" s="40"/>
      <c r="I51" s="51" t="s">
        <v>52</v>
      </c>
      <c r="J51" s="51" t="s">
        <v>52</v>
      </c>
      <c r="K51" s="51" t="s">
        <v>52</v>
      </c>
      <c r="L51" s="51" t="s">
        <v>52</v>
      </c>
      <c r="M51" s="40"/>
      <c r="N51" s="40"/>
      <c r="O51" s="40"/>
      <c r="P51" s="40"/>
      <c r="Q51" s="40"/>
      <c r="R51" s="40"/>
      <c r="S51" s="264"/>
      <c r="T51" s="264"/>
      <c r="U51" s="264"/>
      <c r="V51" s="264"/>
      <c r="W51" s="264"/>
      <c r="X51" s="264"/>
      <c r="Y51" s="264"/>
      <c r="Z51" s="48"/>
      <c r="AA51" s="52"/>
      <c r="AB51" s="52"/>
      <c r="AE51" s="235"/>
      <c r="AF51" s="235"/>
      <c r="AG51" s="235"/>
      <c r="AH51" s="235"/>
      <c r="AI51" s="235"/>
      <c r="AJ51" s="235"/>
      <c r="AK51" s="235"/>
      <c r="AL51" s="235"/>
      <c r="AM51" s="235"/>
      <c r="AN51" s="235"/>
      <c r="AO51" s="235"/>
      <c r="AP51" s="235"/>
      <c r="AQ51" s="235"/>
      <c r="AR51" s="235"/>
      <c r="AS51" s="235"/>
    </row>
    <row r="52" spans="1:58" s="33" customFormat="1" ht="13.5" x14ac:dyDescent="0.25">
      <c r="A52" s="40"/>
      <c r="B52" s="45" t="s">
        <v>56</v>
      </c>
      <c r="C52" s="42"/>
      <c r="D52" s="48"/>
      <c r="E52" s="44"/>
      <c r="F52" s="48"/>
      <c r="G52" s="40"/>
      <c r="H52" s="40"/>
      <c r="I52" s="51" t="s">
        <v>52</v>
      </c>
      <c r="J52" s="51" t="s">
        <v>52</v>
      </c>
      <c r="K52" s="51" t="s">
        <v>52</v>
      </c>
      <c r="L52" s="51" t="s">
        <v>52</v>
      </c>
      <c r="M52" s="40"/>
      <c r="N52" s="40"/>
      <c r="O52" s="40"/>
      <c r="P52" s="40"/>
      <c r="Q52" s="40"/>
      <c r="R52" s="40"/>
      <c r="S52" s="264"/>
      <c r="T52" s="264"/>
      <c r="U52" s="264"/>
      <c r="V52" s="264"/>
      <c r="W52" s="264"/>
      <c r="X52" s="264"/>
      <c r="Y52" s="264"/>
      <c r="Z52" s="48"/>
      <c r="AA52" s="52"/>
      <c r="AB52" s="52"/>
      <c r="AE52" s="235"/>
      <c r="AF52" s="235"/>
      <c r="AG52" s="235"/>
      <c r="AH52" s="235"/>
      <c r="AI52" s="235"/>
      <c r="AJ52" s="235"/>
      <c r="AK52" s="235"/>
      <c r="AL52" s="235"/>
      <c r="AM52" s="235"/>
      <c r="AN52" s="235"/>
      <c r="AO52" s="235"/>
      <c r="AP52" s="235"/>
      <c r="AQ52" s="235"/>
      <c r="AR52" s="235"/>
      <c r="AS52" s="235"/>
    </row>
    <row r="53" spans="1:58" s="33" customFormat="1" ht="12.75" x14ac:dyDescent="0.2">
      <c r="A53" s="57">
        <v>2</v>
      </c>
      <c r="B53" s="58" t="s">
        <v>67</v>
      </c>
      <c r="C53" s="59"/>
      <c r="D53" s="60"/>
      <c r="E53" s="44" t="s">
        <v>39</v>
      </c>
      <c r="F53" s="57"/>
      <c r="G53" s="57"/>
      <c r="H53" s="57"/>
      <c r="I53" s="51" t="s">
        <v>52</v>
      </c>
      <c r="J53" s="51" t="s">
        <v>52</v>
      </c>
      <c r="K53" s="51" t="s">
        <v>52</v>
      </c>
      <c r="L53" s="51" t="s">
        <v>52</v>
      </c>
      <c r="M53" s="57"/>
      <c r="N53" s="57"/>
      <c r="O53" s="57"/>
      <c r="P53" s="57"/>
      <c r="Q53" s="57"/>
      <c r="R53" s="57"/>
      <c r="S53" s="266"/>
      <c r="T53" s="266"/>
      <c r="U53" s="266"/>
      <c r="V53" s="266"/>
      <c r="W53" s="266"/>
      <c r="X53" s="266"/>
      <c r="Y53" s="266"/>
      <c r="Z53" s="60"/>
      <c r="AA53" s="39"/>
      <c r="AB53" s="39"/>
      <c r="AE53" s="235"/>
      <c r="AF53" s="235"/>
      <c r="AG53" s="235"/>
      <c r="AH53" s="235"/>
      <c r="AI53" s="235"/>
      <c r="AJ53" s="235"/>
      <c r="AK53" s="235"/>
      <c r="AL53" s="235"/>
      <c r="AM53" s="235"/>
      <c r="AN53" s="235"/>
      <c r="AO53" s="235"/>
      <c r="AP53" s="235"/>
      <c r="AQ53" s="235"/>
      <c r="AR53" s="235"/>
      <c r="AS53" s="235"/>
    </row>
    <row r="54" spans="1:58" s="33" customFormat="1" ht="12.75" x14ac:dyDescent="0.2">
      <c r="A54" s="44"/>
      <c r="B54" s="45" t="s">
        <v>68</v>
      </c>
      <c r="C54" s="42"/>
      <c r="D54" s="43"/>
      <c r="E54" s="44"/>
      <c r="F54" s="44"/>
      <c r="G54" s="44"/>
      <c r="H54" s="44"/>
      <c r="I54" s="51" t="s">
        <v>52</v>
      </c>
      <c r="J54" s="51" t="s">
        <v>52</v>
      </c>
      <c r="K54" s="51" t="s">
        <v>52</v>
      </c>
      <c r="L54" s="51" t="s">
        <v>52</v>
      </c>
      <c r="M54" s="44"/>
      <c r="N54" s="44"/>
      <c r="O54" s="44"/>
      <c r="P54" s="44"/>
      <c r="Q54" s="44"/>
      <c r="R54" s="44"/>
      <c r="S54" s="49"/>
      <c r="T54" s="49"/>
      <c r="U54" s="49"/>
      <c r="V54" s="49"/>
      <c r="W54" s="49"/>
      <c r="X54" s="49"/>
      <c r="Y54" s="49"/>
      <c r="Z54" s="43"/>
      <c r="AA54" s="32"/>
      <c r="AB54" s="32"/>
      <c r="AE54" s="235"/>
      <c r="AF54" s="235"/>
      <c r="AG54" s="235"/>
      <c r="AH54" s="235"/>
      <c r="AI54" s="235"/>
      <c r="AJ54" s="235"/>
      <c r="AK54" s="235"/>
      <c r="AL54" s="235"/>
      <c r="AM54" s="235"/>
      <c r="AN54" s="235"/>
      <c r="AO54" s="235"/>
      <c r="AP54" s="235"/>
      <c r="AQ54" s="235"/>
      <c r="AR54" s="235"/>
      <c r="AS54" s="235"/>
    </row>
    <row r="55" spans="1:58" s="33" customFormat="1" ht="12.75" x14ac:dyDescent="0.2">
      <c r="A55" s="57">
        <v>3</v>
      </c>
      <c r="B55" s="58" t="s">
        <v>69</v>
      </c>
      <c r="C55" s="59"/>
      <c r="D55" s="60"/>
      <c r="E55" s="44" t="s">
        <v>39</v>
      </c>
      <c r="F55" s="57"/>
      <c r="G55" s="57"/>
      <c r="H55" s="57"/>
      <c r="I55" s="51" t="s">
        <v>52</v>
      </c>
      <c r="J55" s="51" t="s">
        <v>52</v>
      </c>
      <c r="K55" s="51" t="s">
        <v>52</v>
      </c>
      <c r="L55" s="51" t="s">
        <v>52</v>
      </c>
      <c r="M55" s="57"/>
      <c r="N55" s="57"/>
      <c r="O55" s="57"/>
      <c r="P55" s="57"/>
      <c r="Q55" s="57"/>
      <c r="R55" s="57"/>
      <c r="S55" s="266"/>
      <c r="T55" s="266"/>
      <c r="U55" s="266"/>
      <c r="V55" s="266"/>
      <c r="W55" s="266"/>
      <c r="X55" s="266"/>
      <c r="Y55" s="266"/>
      <c r="Z55" s="60"/>
      <c r="AA55" s="39"/>
      <c r="AB55" s="39"/>
      <c r="AE55" s="235"/>
      <c r="AF55" s="235"/>
      <c r="AG55" s="235"/>
      <c r="AH55" s="235"/>
      <c r="AI55" s="235"/>
      <c r="AJ55" s="235"/>
      <c r="AK55" s="235"/>
      <c r="AL55" s="235"/>
      <c r="AM55" s="235"/>
      <c r="AN55" s="235"/>
      <c r="AO55" s="235"/>
      <c r="AP55" s="235"/>
      <c r="AQ55" s="235"/>
      <c r="AR55" s="235"/>
      <c r="AS55" s="235"/>
    </row>
    <row r="56" spans="1:58" s="33" customFormat="1" ht="12.75" x14ac:dyDescent="0.2">
      <c r="A56" s="57"/>
      <c r="B56" s="45" t="s">
        <v>70</v>
      </c>
      <c r="C56" s="42"/>
      <c r="D56" s="60"/>
      <c r="E56" s="43"/>
      <c r="F56" s="44"/>
      <c r="G56" s="60"/>
      <c r="H56" s="60"/>
      <c r="I56" s="51" t="s">
        <v>52</v>
      </c>
      <c r="J56" s="51" t="s">
        <v>52</v>
      </c>
      <c r="K56" s="51" t="s">
        <v>52</v>
      </c>
      <c r="L56" s="51" t="s">
        <v>52</v>
      </c>
      <c r="M56" s="60"/>
      <c r="N56" s="60"/>
      <c r="O56" s="266"/>
      <c r="P56" s="266"/>
      <c r="Q56" s="266"/>
      <c r="R56" s="266"/>
      <c r="S56" s="266"/>
      <c r="T56" s="266"/>
      <c r="U56" s="266"/>
      <c r="V56" s="266"/>
      <c r="W56" s="266"/>
      <c r="X56" s="266"/>
      <c r="Y56" s="266"/>
      <c r="Z56" s="60"/>
      <c r="AA56" s="39"/>
      <c r="AB56" s="39"/>
      <c r="AE56" s="235"/>
      <c r="AF56" s="235"/>
      <c r="AG56" s="235"/>
      <c r="AH56" s="235"/>
      <c r="AI56" s="235"/>
      <c r="AJ56" s="235"/>
      <c r="AK56" s="235"/>
      <c r="AL56" s="235"/>
      <c r="AM56" s="235"/>
      <c r="AN56" s="235"/>
      <c r="AO56" s="235"/>
      <c r="AP56" s="235"/>
      <c r="AQ56" s="235"/>
      <c r="AR56" s="235"/>
      <c r="AS56" s="235"/>
    </row>
    <row r="57" spans="1:58" s="33" customFormat="1" ht="12.75" x14ac:dyDescent="0.2">
      <c r="A57" s="57">
        <v>4</v>
      </c>
      <c r="B57" s="58" t="s">
        <v>71</v>
      </c>
      <c r="C57" s="59"/>
      <c r="D57" s="60"/>
      <c r="E57" s="44" t="s">
        <v>39</v>
      </c>
      <c r="F57" s="60"/>
      <c r="G57" s="60"/>
      <c r="H57" s="60"/>
      <c r="I57" s="51" t="s">
        <v>52</v>
      </c>
      <c r="J57" s="51" t="s">
        <v>52</v>
      </c>
      <c r="K57" s="51" t="s">
        <v>52</v>
      </c>
      <c r="L57" s="51" t="s">
        <v>52</v>
      </c>
      <c r="M57" s="60"/>
      <c r="N57" s="60"/>
      <c r="O57" s="266"/>
      <c r="P57" s="266"/>
      <c r="Q57" s="266"/>
      <c r="R57" s="266"/>
      <c r="S57" s="266"/>
      <c r="T57" s="266"/>
      <c r="U57" s="266"/>
      <c r="V57" s="266"/>
      <c r="W57" s="266"/>
      <c r="X57" s="266"/>
      <c r="Y57" s="266"/>
      <c r="Z57" s="60"/>
      <c r="AA57" s="39"/>
      <c r="AB57" s="39"/>
      <c r="AE57" s="235"/>
      <c r="AF57" s="235"/>
      <c r="AG57" s="235"/>
      <c r="AH57" s="235"/>
      <c r="AI57" s="235"/>
      <c r="AJ57" s="235"/>
      <c r="AK57" s="235"/>
      <c r="AL57" s="235"/>
      <c r="AM57" s="235"/>
      <c r="AN57" s="235"/>
      <c r="AO57" s="235"/>
      <c r="AP57" s="235"/>
      <c r="AQ57" s="235"/>
      <c r="AR57" s="235"/>
      <c r="AS57" s="235"/>
    </row>
    <row r="58" spans="1:58" s="33" customFormat="1" ht="13.5" x14ac:dyDescent="0.25">
      <c r="A58" s="40" t="s">
        <v>72</v>
      </c>
      <c r="B58" s="41" t="s">
        <v>73</v>
      </c>
      <c r="C58" s="61"/>
      <c r="D58" s="48"/>
      <c r="E58" s="44" t="s">
        <v>39</v>
      </c>
      <c r="F58" s="48"/>
      <c r="G58" s="48"/>
      <c r="H58" s="48"/>
      <c r="I58" s="51" t="s">
        <v>52</v>
      </c>
      <c r="J58" s="51" t="s">
        <v>52</v>
      </c>
      <c r="K58" s="51" t="s">
        <v>52</v>
      </c>
      <c r="L58" s="51" t="s">
        <v>52</v>
      </c>
      <c r="M58" s="48"/>
      <c r="N58" s="48"/>
      <c r="O58" s="264"/>
      <c r="P58" s="264"/>
      <c r="Q58" s="264"/>
      <c r="R58" s="264"/>
      <c r="S58" s="264"/>
      <c r="T58" s="264"/>
      <c r="U58" s="264"/>
      <c r="V58" s="264"/>
      <c r="W58" s="264"/>
      <c r="X58" s="264"/>
      <c r="Y58" s="264"/>
      <c r="Z58" s="48"/>
      <c r="AA58" s="52"/>
      <c r="AB58" s="52"/>
      <c r="AE58" s="235"/>
      <c r="AF58" s="235"/>
      <c r="AG58" s="235"/>
      <c r="AH58" s="235"/>
      <c r="AI58" s="235"/>
      <c r="AJ58" s="235"/>
      <c r="AK58" s="235"/>
      <c r="AL58" s="235"/>
      <c r="AM58" s="235"/>
      <c r="AN58" s="235"/>
      <c r="AO58" s="235"/>
      <c r="AP58" s="235"/>
      <c r="AQ58" s="235"/>
      <c r="AR58" s="235"/>
      <c r="AS58" s="235"/>
    </row>
    <row r="59" spans="1:58" s="33" customFormat="1" ht="12.75" x14ac:dyDescent="0.2">
      <c r="A59" s="57"/>
      <c r="B59" s="45" t="s">
        <v>70</v>
      </c>
      <c r="C59" s="42"/>
      <c r="D59" s="60"/>
      <c r="E59" s="43"/>
      <c r="F59" s="44"/>
      <c r="G59" s="60"/>
      <c r="H59" s="60"/>
      <c r="I59" s="51" t="s">
        <v>52</v>
      </c>
      <c r="J59" s="51" t="s">
        <v>52</v>
      </c>
      <c r="K59" s="51" t="s">
        <v>52</v>
      </c>
      <c r="L59" s="51" t="s">
        <v>52</v>
      </c>
      <c r="M59" s="60"/>
      <c r="N59" s="60"/>
      <c r="O59" s="266"/>
      <c r="P59" s="266"/>
      <c r="Q59" s="266"/>
      <c r="R59" s="266"/>
      <c r="S59" s="266"/>
      <c r="T59" s="266"/>
      <c r="U59" s="266"/>
      <c r="V59" s="266"/>
      <c r="W59" s="266"/>
      <c r="X59" s="266"/>
      <c r="Y59" s="266"/>
      <c r="Z59" s="60"/>
      <c r="AA59" s="39"/>
      <c r="AB59" s="39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</row>
    <row r="60" spans="1:58" s="33" customFormat="1" ht="27" x14ac:dyDescent="0.25">
      <c r="A60" s="40" t="s">
        <v>74</v>
      </c>
      <c r="B60" s="41" t="s">
        <v>75</v>
      </c>
      <c r="C60" s="61"/>
      <c r="D60" s="48"/>
      <c r="E60" s="44" t="s">
        <v>39</v>
      </c>
      <c r="F60" s="48"/>
      <c r="G60" s="48"/>
      <c r="H60" s="48"/>
      <c r="I60" s="51" t="s">
        <v>52</v>
      </c>
      <c r="J60" s="51" t="s">
        <v>52</v>
      </c>
      <c r="K60" s="51" t="s">
        <v>52</v>
      </c>
      <c r="L60" s="51" t="s">
        <v>52</v>
      </c>
      <c r="M60" s="48"/>
      <c r="N60" s="48"/>
      <c r="O60" s="264"/>
      <c r="P60" s="264"/>
      <c r="Q60" s="264"/>
      <c r="R60" s="264"/>
      <c r="S60" s="264"/>
      <c r="T60" s="264"/>
      <c r="U60" s="264"/>
      <c r="V60" s="264"/>
      <c r="W60" s="264"/>
      <c r="X60" s="264"/>
      <c r="Y60" s="264"/>
      <c r="Z60" s="48"/>
      <c r="AA60" s="52"/>
      <c r="AB60" s="52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</row>
    <row r="61" spans="1:58" s="207" customFormat="1" ht="15.75" x14ac:dyDescent="0.25">
      <c r="A61" s="201" t="s">
        <v>102</v>
      </c>
      <c r="B61" s="201" t="s">
        <v>247</v>
      </c>
      <c r="C61" s="202" t="s">
        <v>246</v>
      </c>
      <c r="D61" s="201" t="s">
        <v>250</v>
      </c>
      <c r="E61" s="206"/>
      <c r="F61" s="206"/>
      <c r="G61" s="206"/>
      <c r="H61" s="206"/>
      <c r="I61" s="206"/>
      <c r="J61" s="206"/>
      <c r="K61" s="206"/>
      <c r="L61" s="206"/>
      <c r="M61" s="203" t="s">
        <v>253</v>
      </c>
      <c r="N61" s="203" t="s">
        <v>254</v>
      </c>
      <c r="O61" s="205"/>
      <c r="P61" s="205"/>
      <c r="Q61" s="231" t="s">
        <v>153</v>
      </c>
      <c r="R61" s="231"/>
      <c r="S61" s="231"/>
      <c r="T61" s="231"/>
      <c r="U61" s="231"/>
      <c r="V61" s="204" t="s">
        <v>129</v>
      </c>
      <c r="W61" s="204"/>
      <c r="X61" s="204"/>
      <c r="Y61" s="204"/>
      <c r="Z61" s="232"/>
      <c r="AA61" s="232"/>
      <c r="AB61" s="232"/>
      <c r="AC61" s="232"/>
      <c r="AD61" s="232"/>
      <c r="AE61" s="237" t="s">
        <v>245</v>
      </c>
      <c r="AF61" s="237" t="s">
        <v>248</v>
      </c>
      <c r="AG61" s="237" t="s">
        <v>249</v>
      </c>
      <c r="AH61" s="237" t="s">
        <v>251</v>
      </c>
      <c r="AI61" s="237" t="s">
        <v>252</v>
      </c>
      <c r="AJ61" s="238" t="s">
        <v>255</v>
      </c>
      <c r="AK61" s="239" t="s">
        <v>256</v>
      </c>
      <c r="AL61" s="239" t="s">
        <v>257</v>
      </c>
      <c r="AM61" s="239" t="s">
        <v>258</v>
      </c>
      <c r="AN61" s="240" t="s">
        <v>259</v>
      </c>
      <c r="AO61" s="240" t="s">
        <v>260</v>
      </c>
      <c r="AP61" s="241" t="s">
        <v>130</v>
      </c>
      <c r="AQ61" s="242" t="s">
        <v>261</v>
      </c>
      <c r="AR61" s="242" t="s">
        <v>262</v>
      </c>
      <c r="AS61" s="243" t="s">
        <v>263</v>
      </c>
    </row>
    <row r="62" spans="1:58" s="207" customFormat="1" ht="51" x14ac:dyDescent="0.2">
      <c r="A62" s="202"/>
      <c r="B62" s="202"/>
      <c r="C62" s="208"/>
      <c r="D62" s="202"/>
      <c r="E62" s="211"/>
      <c r="F62" s="211"/>
      <c r="G62" s="211"/>
      <c r="H62" s="211"/>
      <c r="I62" s="211"/>
      <c r="J62" s="211"/>
      <c r="K62" s="211"/>
      <c r="L62" s="211"/>
      <c r="M62" s="209"/>
      <c r="N62" s="209"/>
      <c r="O62" s="210"/>
      <c r="P62" s="210"/>
      <c r="Q62" s="233" t="s">
        <v>13</v>
      </c>
      <c r="R62" s="233" t="s">
        <v>14</v>
      </c>
      <c r="S62" s="234" t="s">
        <v>124</v>
      </c>
      <c r="T62" s="234" t="s">
        <v>136</v>
      </c>
      <c r="U62" s="233" t="s">
        <v>144</v>
      </c>
      <c r="V62" s="210"/>
      <c r="W62" s="210"/>
      <c r="X62" s="210"/>
      <c r="Y62" s="210"/>
      <c r="Z62" s="233"/>
      <c r="AA62" s="233"/>
      <c r="AB62" s="233"/>
      <c r="AC62" s="233"/>
      <c r="AD62" s="233"/>
      <c r="AE62" s="244"/>
      <c r="AF62" s="244"/>
      <c r="AG62" s="244"/>
      <c r="AH62" s="244"/>
      <c r="AI62" s="244"/>
      <c r="AJ62" s="245"/>
      <c r="AK62" s="246"/>
      <c r="AL62" s="246"/>
      <c r="AM62" s="246"/>
      <c r="AN62" s="247"/>
      <c r="AO62" s="247"/>
      <c r="AP62" s="241"/>
      <c r="AQ62" s="242"/>
      <c r="AR62" s="242"/>
      <c r="AS62" s="243"/>
    </row>
    <row r="63" spans="1:58" s="215" customFormat="1" ht="26.25" customHeight="1" x14ac:dyDescent="0.2">
      <c r="A63" s="212" t="s">
        <v>264</v>
      </c>
      <c r="B63" s="213" t="s">
        <v>267</v>
      </c>
      <c r="C63" s="213" t="s">
        <v>266</v>
      </c>
      <c r="D63" s="212" t="s">
        <v>270</v>
      </c>
      <c r="E63" s="212"/>
      <c r="F63" s="212"/>
      <c r="G63" s="212"/>
      <c r="H63" s="212"/>
      <c r="I63" s="212"/>
      <c r="J63" s="212"/>
      <c r="K63" s="212"/>
      <c r="L63" s="212"/>
      <c r="M63" s="214">
        <v>15543000</v>
      </c>
      <c r="N63" s="214">
        <v>0</v>
      </c>
      <c r="O63" s="267"/>
      <c r="P63" s="267"/>
      <c r="Q63" s="267"/>
      <c r="R63" s="267"/>
      <c r="S63" s="267"/>
      <c r="T63" s="267"/>
      <c r="U63" s="267"/>
      <c r="V63" s="267"/>
      <c r="W63" s="267"/>
      <c r="X63" s="267"/>
      <c r="Y63" s="267"/>
      <c r="Z63" s="214"/>
      <c r="AA63" s="214"/>
      <c r="AB63" s="214"/>
      <c r="AC63" s="214"/>
      <c r="AD63" s="214"/>
      <c r="AE63" s="248" t="s">
        <v>265</v>
      </c>
      <c r="AF63" s="248" t="s">
        <v>268</v>
      </c>
      <c r="AG63" s="248" t="s">
        <v>269</v>
      </c>
      <c r="AH63" s="249">
        <v>1</v>
      </c>
      <c r="AI63" s="249">
        <v>20</v>
      </c>
      <c r="AJ63" s="250"/>
      <c r="AK63" s="248" t="s">
        <v>271</v>
      </c>
      <c r="AL63" s="248" t="s">
        <v>272</v>
      </c>
      <c r="AM63" s="248" t="s">
        <v>52</v>
      </c>
      <c r="AN63" s="248"/>
      <c r="AO63" s="248"/>
      <c r="AP63" s="248"/>
      <c r="AQ63" s="249">
        <f>2024-RIGHT(D63,4)</f>
        <v>9</v>
      </c>
      <c r="AR63" s="249">
        <f>100/AI63</f>
        <v>5</v>
      </c>
      <c r="AS63" s="250">
        <f>IF(AQ63&lt;AR63,M63-(M63*AI63/100)*AQ63,0)</f>
        <v>0</v>
      </c>
      <c r="AT63" s="213"/>
      <c r="AU63" s="213"/>
      <c r="AV63" s="213"/>
      <c r="AW63" s="213"/>
      <c r="AX63" s="213"/>
      <c r="AY63" s="213"/>
      <c r="AZ63" s="213"/>
      <c r="BA63" s="213"/>
      <c r="BB63" s="213"/>
      <c r="BC63" s="213"/>
      <c r="BD63" s="213"/>
      <c r="BE63" s="213"/>
      <c r="BF63" s="213"/>
    </row>
    <row r="64" spans="1:58" s="215" customFormat="1" ht="25.5" x14ac:dyDescent="0.2">
      <c r="A64" s="212" t="s">
        <v>273</v>
      </c>
      <c r="B64" s="213" t="s">
        <v>276</v>
      </c>
      <c r="C64" s="213" t="s">
        <v>275</v>
      </c>
      <c r="D64" s="212" t="s">
        <v>278</v>
      </c>
      <c r="E64" s="212" t="s">
        <v>1121</v>
      </c>
      <c r="F64" s="212">
        <v>1</v>
      </c>
      <c r="G64" s="212">
        <v>1</v>
      </c>
      <c r="H64" s="212">
        <f>G64-F64</f>
        <v>0</v>
      </c>
      <c r="I64" s="212"/>
      <c r="J64" s="212"/>
      <c r="K64" s="212"/>
      <c r="L64" s="212"/>
      <c r="M64" s="214">
        <v>60683700</v>
      </c>
      <c r="N64" s="214">
        <v>37927312.5</v>
      </c>
      <c r="O64" s="267"/>
      <c r="P64" s="267"/>
      <c r="Q64" s="267">
        <v>1</v>
      </c>
      <c r="R64" s="267"/>
      <c r="S64" s="267"/>
      <c r="T64" s="267"/>
      <c r="U64" s="267"/>
      <c r="V64" s="267"/>
      <c r="W64" s="267"/>
      <c r="X64" s="267">
        <v>1</v>
      </c>
      <c r="Y64" s="267"/>
      <c r="Z64" s="214"/>
      <c r="AA64" s="214"/>
      <c r="AB64" s="214"/>
      <c r="AC64" s="214"/>
      <c r="AD64" s="214"/>
      <c r="AE64" s="248" t="s">
        <v>274</v>
      </c>
      <c r="AF64" s="248" t="s">
        <v>52</v>
      </c>
      <c r="AG64" s="248" t="s">
        <v>277</v>
      </c>
      <c r="AH64" s="249">
        <v>1</v>
      </c>
      <c r="AI64" s="249">
        <v>12.5</v>
      </c>
      <c r="AJ64" s="250"/>
      <c r="AK64" s="248" t="s">
        <v>279</v>
      </c>
      <c r="AL64" s="248" t="s">
        <v>280</v>
      </c>
      <c r="AM64" s="248" t="s">
        <v>52</v>
      </c>
      <c r="AN64" s="248"/>
      <c r="AO64" s="248"/>
      <c r="AP64" s="248"/>
      <c r="AQ64" s="249">
        <f>2024-RIGHT(D64,4)</f>
        <v>3</v>
      </c>
      <c r="AR64" s="249">
        <f>100/AI64</f>
        <v>8</v>
      </c>
      <c r="AS64" s="250">
        <f>IF(AQ64&lt;AR64,M64-(M64*AI64/100)*AQ64,0)</f>
        <v>37927312.5</v>
      </c>
      <c r="AT64" s="213"/>
      <c r="AU64" s="213"/>
      <c r="AV64" s="213"/>
      <c r="AW64" s="213"/>
      <c r="AX64" s="213"/>
      <c r="AY64" s="213"/>
      <c r="AZ64" s="213"/>
      <c r="BA64" s="213"/>
      <c r="BB64" s="213"/>
      <c r="BC64" s="213"/>
      <c r="BD64" s="213"/>
      <c r="BE64" s="213"/>
      <c r="BF64" s="213"/>
    </row>
    <row r="65" spans="1:58" s="215" customFormat="1" ht="25.5" x14ac:dyDescent="0.2">
      <c r="A65" s="212">
        <v>3</v>
      </c>
      <c r="B65" s="213" t="s">
        <v>283</v>
      </c>
      <c r="C65" s="213" t="s">
        <v>282</v>
      </c>
      <c r="D65" s="212" t="s">
        <v>278</v>
      </c>
      <c r="E65" s="212" t="s">
        <v>1121</v>
      </c>
      <c r="F65" s="212">
        <v>1</v>
      </c>
      <c r="G65" s="212">
        <v>1</v>
      </c>
      <c r="H65" s="212">
        <f>G65-F65</f>
        <v>0</v>
      </c>
      <c r="I65" s="212"/>
      <c r="J65" s="212"/>
      <c r="K65" s="212"/>
      <c r="L65" s="212"/>
      <c r="M65" s="214">
        <v>78929400</v>
      </c>
      <c r="N65" s="214">
        <v>49330875</v>
      </c>
      <c r="O65" s="267"/>
      <c r="P65" s="267"/>
      <c r="Q65" s="267">
        <v>1</v>
      </c>
      <c r="R65" s="267"/>
      <c r="S65" s="267"/>
      <c r="T65" s="267"/>
      <c r="U65" s="267"/>
      <c r="V65" s="267"/>
      <c r="W65" s="267"/>
      <c r="X65" s="267">
        <v>1</v>
      </c>
      <c r="Y65" s="267"/>
      <c r="Z65" s="214"/>
      <c r="AA65" s="214"/>
      <c r="AB65" s="214"/>
      <c r="AC65" s="214"/>
      <c r="AD65" s="214"/>
      <c r="AE65" s="248" t="s">
        <v>281</v>
      </c>
      <c r="AF65" s="248" t="s">
        <v>52</v>
      </c>
      <c r="AG65" s="248" t="s">
        <v>284</v>
      </c>
      <c r="AH65" s="249">
        <v>1</v>
      </c>
      <c r="AI65" s="249">
        <v>12.5</v>
      </c>
      <c r="AJ65" s="250"/>
      <c r="AK65" s="248" t="s">
        <v>279</v>
      </c>
      <c r="AL65" s="248" t="s">
        <v>280</v>
      </c>
      <c r="AM65" s="248" t="s">
        <v>52</v>
      </c>
      <c r="AN65" s="248"/>
      <c r="AO65" s="248"/>
      <c r="AP65" s="248"/>
      <c r="AQ65" s="249">
        <f>2024-RIGHT(D65,4)</f>
        <v>3</v>
      </c>
      <c r="AR65" s="249">
        <f>100/AI65</f>
        <v>8</v>
      </c>
      <c r="AS65" s="250">
        <f>IF(AQ65&lt;AR65,M65-(M65*AI65/100)*AQ65,0)</f>
        <v>49330875</v>
      </c>
      <c r="AT65" s="213"/>
      <c r="AU65" s="213"/>
      <c r="AV65" s="213"/>
      <c r="AW65" s="213"/>
      <c r="AX65" s="213"/>
      <c r="AY65" s="213"/>
      <c r="AZ65" s="213"/>
      <c r="BA65" s="213"/>
      <c r="BB65" s="213"/>
      <c r="BC65" s="213"/>
      <c r="BD65" s="213"/>
      <c r="BE65" s="213"/>
      <c r="BF65" s="213"/>
    </row>
    <row r="66" spans="1:58" s="215" customFormat="1" ht="25.5" x14ac:dyDescent="0.2">
      <c r="A66" s="212">
        <v>4</v>
      </c>
      <c r="B66" s="213" t="s">
        <v>286</v>
      </c>
      <c r="C66" s="213" t="s">
        <v>285</v>
      </c>
      <c r="D66" s="212" t="s">
        <v>278</v>
      </c>
      <c r="E66" s="212"/>
      <c r="F66" s="212"/>
      <c r="G66" s="212"/>
      <c r="H66" s="212"/>
      <c r="I66" s="212"/>
      <c r="J66" s="212"/>
      <c r="K66" s="212"/>
      <c r="L66" s="212"/>
      <c r="M66" s="214">
        <v>20350000</v>
      </c>
      <c r="N66" s="214">
        <v>12718750</v>
      </c>
      <c r="O66" s="267"/>
      <c r="P66" s="267"/>
      <c r="Q66" s="267"/>
      <c r="R66" s="267"/>
      <c r="S66" s="267"/>
      <c r="T66" s="267"/>
      <c r="U66" s="267"/>
      <c r="V66" s="267"/>
      <c r="W66" s="267"/>
      <c r="X66" s="267"/>
      <c r="Y66" s="267"/>
      <c r="Z66" s="214"/>
      <c r="AA66" s="214"/>
      <c r="AB66" s="214"/>
      <c r="AC66" s="214"/>
      <c r="AD66" s="214"/>
      <c r="AE66" s="248" t="s">
        <v>281</v>
      </c>
      <c r="AF66" s="248" t="s">
        <v>52</v>
      </c>
      <c r="AG66" s="248" t="s">
        <v>287</v>
      </c>
      <c r="AH66" s="249">
        <v>1</v>
      </c>
      <c r="AI66" s="249">
        <v>12.5</v>
      </c>
      <c r="AJ66" s="250"/>
      <c r="AK66" s="248" t="s">
        <v>279</v>
      </c>
      <c r="AL66" s="248" t="s">
        <v>280</v>
      </c>
      <c r="AM66" s="248" t="s">
        <v>52</v>
      </c>
      <c r="AN66" s="248"/>
      <c r="AO66" s="248"/>
      <c r="AP66" s="248"/>
      <c r="AQ66" s="249">
        <f>2024-RIGHT(D66,4)</f>
        <v>3</v>
      </c>
      <c r="AR66" s="249">
        <f>100/AI66</f>
        <v>8</v>
      </c>
      <c r="AS66" s="250">
        <f>IF(AQ66&lt;AR66,M66-(M66*AI66/100)*AQ66,0)</f>
        <v>12718750</v>
      </c>
      <c r="AT66" s="213"/>
      <c r="AU66" s="213"/>
      <c r="AV66" s="213"/>
      <c r="AW66" s="213"/>
      <c r="AX66" s="213"/>
      <c r="AY66" s="213"/>
      <c r="AZ66" s="213"/>
      <c r="BA66" s="213"/>
      <c r="BB66" s="213"/>
      <c r="BC66" s="213"/>
      <c r="BD66" s="213"/>
      <c r="BE66" s="213"/>
      <c r="BF66" s="213"/>
    </row>
    <row r="67" spans="1:58" s="215" customFormat="1" ht="25.5" x14ac:dyDescent="0.2">
      <c r="A67" s="212">
        <v>5</v>
      </c>
      <c r="B67" s="213" t="s">
        <v>290</v>
      </c>
      <c r="C67" s="213" t="s">
        <v>289</v>
      </c>
      <c r="D67" s="212" t="s">
        <v>293</v>
      </c>
      <c r="E67" s="212" t="s">
        <v>1121</v>
      </c>
      <c r="F67" s="212">
        <v>1</v>
      </c>
      <c r="G67" s="212">
        <v>1</v>
      </c>
      <c r="H67" s="212">
        <f>G67-F67</f>
        <v>0</v>
      </c>
      <c r="I67" s="212"/>
      <c r="J67" s="212"/>
      <c r="K67" s="212"/>
      <c r="L67" s="212"/>
      <c r="M67" s="214">
        <v>13750000</v>
      </c>
      <c r="N67" s="214">
        <v>2750000</v>
      </c>
      <c r="O67" s="267"/>
      <c r="P67" s="267"/>
      <c r="Q67" s="267">
        <v>1</v>
      </c>
      <c r="R67" s="267"/>
      <c r="S67" s="267"/>
      <c r="T67" s="267"/>
      <c r="U67" s="267"/>
      <c r="V67" s="267">
        <v>1</v>
      </c>
      <c r="W67" s="267"/>
      <c r="X67" s="267"/>
      <c r="Y67" s="267"/>
      <c r="Z67" s="214"/>
      <c r="AA67" s="214"/>
      <c r="AB67" s="214"/>
      <c r="AC67" s="214"/>
      <c r="AD67" s="214"/>
      <c r="AE67" s="248" t="s">
        <v>288</v>
      </c>
      <c r="AF67" s="248" t="s">
        <v>291</v>
      </c>
      <c r="AG67" s="248" t="s">
        <v>292</v>
      </c>
      <c r="AH67" s="249">
        <v>1</v>
      </c>
      <c r="AI67" s="249">
        <v>20</v>
      </c>
      <c r="AJ67" s="250"/>
      <c r="AK67" s="248" t="s">
        <v>271</v>
      </c>
      <c r="AL67" s="248" t="s">
        <v>280</v>
      </c>
      <c r="AM67" s="248" t="s">
        <v>52</v>
      </c>
      <c r="AN67" s="248"/>
      <c r="AO67" s="248"/>
      <c r="AP67" s="248"/>
      <c r="AQ67" s="249">
        <f>2024-RIGHT(D67,4)</f>
        <v>4</v>
      </c>
      <c r="AR67" s="249">
        <f>100/AI67</f>
        <v>5</v>
      </c>
      <c r="AS67" s="250">
        <f>IF(AQ67&lt;AR67,M67-(M67*AI67/100)*AQ67,0)</f>
        <v>2750000</v>
      </c>
      <c r="AT67" s="213"/>
      <c r="AU67" s="213"/>
      <c r="AV67" s="213"/>
      <c r="AW67" s="213"/>
      <c r="AX67" s="213"/>
      <c r="AY67" s="213"/>
      <c r="AZ67" s="213"/>
      <c r="BA67" s="213"/>
      <c r="BB67" s="213"/>
      <c r="BC67" s="213"/>
      <c r="BD67" s="213"/>
      <c r="BE67" s="213"/>
      <c r="BF67" s="213"/>
    </row>
    <row r="68" spans="1:58" s="215" customFormat="1" ht="25.5" x14ac:dyDescent="0.2">
      <c r="A68" s="212">
        <v>6</v>
      </c>
      <c r="B68" s="213" t="s">
        <v>296</v>
      </c>
      <c r="C68" s="213" t="s">
        <v>295</v>
      </c>
      <c r="D68" s="212" t="s">
        <v>299</v>
      </c>
      <c r="E68" s="212" t="s">
        <v>39</v>
      </c>
      <c r="F68" s="212">
        <v>1</v>
      </c>
      <c r="G68" s="212">
        <v>1</v>
      </c>
      <c r="H68" s="212">
        <f>G68-F68</f>
        <v>0</v>
      </c>
      <c r="I68" s="212"/>
      <c r="J68" s="212"/>
      <c r="K68" s="212"/>
      <c r="L68" s="212"/>
      <c r="M68" s="214">
        <v>13750000</v>
      </c>
      <c r="N68" s="214">
        <v>8250000</v>
      </c>
      <c r="O68" s="267"/>
      <c r="P68" s="267"/>
      <c r="Q68" s="267">
        <v>1</v>
      </c>
      <c r="R68" s="267"/>
      <c r="S68" s="267"/>
      <c r="T68" s="267"/>
      <c r="U68" s="267"/>
      <c r="V68" s="267">
        <v>1</v>
      </c>
      <c r="W68" s="267"/>
      <c r="X68" s="267"/>
      <c r="Y68" s="267"/>
      <c r="Z68" s="214"/>
      <c r="AA68" s="214"/>
      <c r="AB68" s="214"/>
      <c r="AC68" s="214"/>
      <c r="AD68" s="214"/>
      <c r="AE68" s="248" t="s">
        <v>294</v>
      </c>
      <c r="AF68" s="248" t="s">
        <v>297</v>
      </c>
      <c r="AG68" s="248" t="s">
        <v>298</v>
      </c>
      <c r="AH68" s="249">
        <v>1</v>
      </c>
      <c r="AI68" s="249">
        <v>20</v>
      </c>
      <c r="AJ68" s="250"/>
      <c r="AK68" s="248" t="s">
        <v>271</v>
      </c>
      <c r="AL68" s="248" t="s">
        <v>280</v>
      </c>
      <c r="AM68" s="248" t="s">
        <v>52</v>
      </c>
      <c r="AN68" s="248"/>
      <c r="AO68" s="248"/>
      <c r="AP68" s="248"/>
      <c r="AQ68" s="249">
        <f>2024-RIGHT(D68,4)</f>
        <v>2</v>
      </c>
      <c r="AR68" s="249">
        <f>100/AI68</f>
        <v>5</v>
      </c>
      <c r="AS68" s="250">
        <f>IF(AQ68&lt;AR68,M68-(M68*AI68/100)*AQ68,0)</f>
        <v>8250000</v>
      </c>
      <c r="AT68" s="213"/>
      <c r="AU68" s="213"/>
      <c r="AV68" s="213"/>
      <c r="AW68" s="213"/>
      <c r="AX68" s="213"/>
      <c r="AY68" s="213"/>
      <c r="AZ68" s="213"/>
      <c r="BA68" s="213"/>
      <c r="BB68" s="213"/>
      <c r="BC68" s="213"/>
      <c r="BD68" s="213"/>
      <c r="BE68" s="213"/>
      <c r="BF68" s="213"/>
    </row>
    <row r="69" spans="1:58" s="215" customFormat="1" ht="25.5" x14ac:dyDescent="0.2">
      <c r="A69" s="212">
        <v>7</v>
      </c>
      <c r="B69" s="213" t="s">
        <v>302</v>
      </c>
      <c r="C69" s="213" t="s">
        <v>301</v>
      </c>
      <c r="D69" s="212" t="s">
        <v>305</v>
      </c>
      <c r="E69" s="212" t="s">
        <v>39</v>
      </c>
      <c r="F69" s="212">
        <v>1</v>
      </c>
      <c r="G69" s="212">
        <v>1</v>
      </c>
      <c r="H69" s="212">
        <f t="shared" ref="H69:H71" si="0">G69-F69</f>
        <v>0</v>
      </c>
      <c r="I69" s="212"/>
      <c r="J69" s="212"/>
      <c r="K69" s="212"/>
      <c r="L69" s="212"/>
      <c r="M69" s="214">
        <v>20900000</v>
      </c>
      <c r="N69" s="214">
        <v>0</v>
      </c>
      <c r="O69" s="267"/>
      <c r="P69" s="267"/>
      <c r="Q69" s="267"/>
      <c r="R69" s="267"/>
      <c r="S69" s="267">
        <v>1</v>
      </c>
      <c r="T69" s="267"/>
      <c r="U69" s="267"/>
      <c r="V69" s="267"/>
      <c r="W69" s="267"/>
      <c r="X69" s="267">
        <v>1</v>
      </c>
      <c r="Y69" s="267"/>
      <c r="Z69" s="214"/>
      <c r="AA69" s="214"/>
      <c r="AB69" s="214"/>
      <c r="AC69" s="214"/>
      <c r="AD69" s="214"/>
      <c r="AE69" s="248" t="s">
        <v>300</v>
      </c>
      <c r="AF69" s="248" t="s">
        <v>303</v>
      </c>
      <c r="AG69" s="248" t="s">
        <v>304</v>
      </c>
      <c r="AH69" s="249">
        <v>1</v>
      </c>
      <c r="AI69" s="249">
        <v>10</v>
      </c>
      <c r="AJ69" s="250" t="s">
        <v>306</v>
      </c>
      <c r="AK69" s="248" t="s">
        <v>307</v>
      </c>
      <c r="AL69" s="248" t="s">
        <v>280</v>
      </c>
      <c r="AM69" s="248" t="s">
        <v>52</v>
      </c>
      <c r="AN69" s="248"/>
      <c r="AO69" s="248"/>
      <c r="AP69" s="248"/>
      <c r="AQ69" s="249">
        <f>2024-RIGHT(D69,4)</f>
        <v>12</v>
      </c>
      <c r="AR69" s="249">
        <f>100/AI69</f>
        <v>10</v>
      </c>
      <c r="AS69" s="250">
        <f>IF(AQ69&lt;AR69,M69-(M69*AI69/100)*AQ69,0)</f>
        <v>0</v>
      </c>
      <c r="AT69" s="213"/>
      <c r="AU69" s="213"/>
      <c r="AV69" s="213"/>
      <c r="AW69" s="213"/>
      <c r="AX69" s="213"/>
      <c r="AY69" s="213"/>
      <c r="AZ69" s="213"/>
      <c r="BA69" s="213"/>
      <c r="BB69" s="213"/>
      <c r="BC69" s="213"/>
      <c r="BD69" s="213"/>
      <c r="BE69" s="213"/>
      <c r="BF69" s="213"/>
    </row>
    <row r="70" spans="1:58" s="215" customFormat="1" ht="25.5" x14ac:dyDescent="0.2">
      <c r="A70" s="212">
        <v>8</v>
      </c>
      <c r="B70" s="213" t="s">
        <v>302</v>
      </c>
      <c r="C70" s="213" t="s">
        <v>308</v>
      </c>
      <c r="D70" s="212" t="s">
        <v>305</v>
      </c>
      <c r="E70" s="212" t="s">
        <v>39</v>
      </c>
      <c r="F70" s="212">
        <v>1</v>
      </c>
      <c r="G70" s="212">
        <v>1</v>
      </c>
      <c r="H70" s="212">
        <f t="shared" si="0"/>
        <v>0</v>
      </c>
      <c r="I70" s="212"/>
      <c r="J70" s="212"/>
      <c r="K70" s="212"/>
      <c r="L70" s="212"/>
      <c r="M70" s="214">
        <v>20900000</v>
      </c>
      <c r="N70" s="214">
        <v>0</v>
      </c>
      <c r="O70" s="267"/>
      <c r="P70" s="267"/>
      <c r="Q70" s="267"/>
      <c r="R70" s="267"/>
      <c r="S70" s="267">
        <v>1</v>
      </c>
      <c r="T70" s="267"/>
      <c r="U70" s="267"/>
      <c r="V70" s="267"/>
      <c r="W70" s="267"/>
      <c r="X70" s="267">
        <v>1</v>
      </c>
      <c r="Y70" s="267"/>
      <c r="Z70" s="214"/>
      <c r="AA70" s="214"/>
      <c r="AB70" s="214"/>
      <c r="AC70" s="214"/>
      <c r="AD70" s="214"/>
      <c r="AE70" s="248" t="s">
        <v>300</v>
      </c>
      <c r="AF70" s="248" t="s">
        <v>309</v>
      </c>
      <c r="AG70" s="248" t="s">
        <v>304</v>
      </c>
      <c r="AH70" s="249">
        <v>1</v>
      </c>
      <c r="AI70" s="249">
        <v>10</v>
      </c>
      <c r="AJ70" s="250" t="s">
        <v>306</v>
      </c>
      <c r="AK70" s="248" t="s">
        <v>307</v>
      </c>
      <c r="AL70" s="248" t="s">
        <v>280</v>
      </c>
      <c r="AM70" s="248" t="s">
        <v>52</v>
      </c>
      <c r="AN70" s="248"/>
      <c r="AO70" s="248"/>
      <c r="AP70" s="248"/>
      <c r="AQ70" s="249">
        <f>2024-RIGHT(D70,4)</f>
        <v>12</v>
      </c>
      <c r="AR70" s="249">
        <f>100/AI70</f>
        <v>10</v>
      </c>
      <c r="AS70" s="250">
        <f>IF(AQ70&lt;AR70,M70-(M70*AI70/100)*AQ70,0)</f>
        <v>0</v>
      </c>
      <c r="AT70" s="213"/>
      <c r="AU70" s="213"/>
      <c r="AV70" s="213"/>
      <c r="AW70" s="213"/>
      <c r="AX70" s="213"/>
      <c r="AY70" s="213"/>
      <c r="AZ70" s="213"/>
      <c r="BA70" s="213"/>
      <c r="BB70" s="213"/>
      <c r="BC70" s="213"/>
      <c r="BD70" s="213"/>
      <c r="BE70" s="213"/>
      <c r="BF70" s="213"/>
    </row>
    <row r="71" spans="1:58" s="215" customFormat="1" ht="25.5" x14ac:dyDescent="0.2">
      <c r="A71" s="212">
        <v>9</v>
      </c>
      <c r="B71" s="213" t="s">
        <v>302</v>
      </c>
      <c r="C71" s="213" t="s">
        <v>311</v>
      </c>
      <c r="D71" s="212" t="s">
        <v>305</v>
      </c>
      <c r="E71" s="212" t="s">
        <v>39</v>
      </c>
      <c r="F71" s="212">
        <v>1</v>
      </c>
      <c r="G71" s="212">
        <v>1</v>
      </c>
      <c r="H71" s="212">
        <f t="shared" si="0"/>
        <v>0</v>
      </c>
      <c r="I71" s="212"/>
      <c r="J71" s="212"/>
      <c r="K71" s="212"/>
      <c r="L71" s="212"/>
      <c r="M71" s="214">
        <v>20900000</v>
      </c>
      <c r="N71" s="214">
        <v>0</v>
      </c>
      <c r="O71" s="267"/>
      <c r="P71" s="267"/>
      <c r="Q71" s="267"/>
      <c r="R71" s="267"/>
      <c r="S71" s="267">
        <v>1</v>
      </c>
      <c r="T71" s="267"/>
      <c r="U71" s="267"/>
      <c r="V71" s="267"/>
      <c r="W71" s="267"/>
      <c r="X71" s="267">
        <v>1</v>
      </c>
      <c r="Y71" s="267"/>
      <c r="Z71" s="214"/>
      <c r="AA71" s="214"/>
      <c r="AB71" s="214"/>
      <c r="AC71" s="214"/>
      <c r="AD71" s="214"/>
      <c r="AE71" s="248" t="s">
        <v>310</v>
      </c>
      <c r="AF71" s="248" t="s">
        <v>312</v>
      </c>
      <c r="AG71" s="248" t="s">
        <v>313</v>
      </c>
      <c r="AH71" s="249">
        <v>1</v>
      </c>
      <c r="AI71" s="249">
        <v>10</v>
      </c>
      <c r="AJ71" s="250" t="s">
        <v>306</v>
      </c>
      <c r="AK71" s="248" t="s">
        <v>307</v>
      </c>
      <c r="AL71" s="248" t="s">
        <v>280</v>
      </c>
      <c r="AM71" s="248" t="s">
        <v>52</v>
      </c>
      <c r="AN71" s="248"/>
      <c r="AO71" s="248"/>
      <c r="AP71" s="248"/>
      <c r="AQ71" s="249">
        <f>2024-RIGHT(D71,4)</f>
        <v>12</v>
      </c>
      <c r="AR71" s="249">
        <f>100/AI71</f>
        <v>10</v>
      </c>
      <c r="AS71" s="250">
        <f>IF(AQ71&lt;AR71,M71-(M71*AI71/100)*AQ71,0)</f>
        <v>0</v>
      </c>
      <c r="AT71" s="213"/>
      <c r="AU71" s="213"/>
      <c r="AV71" s="213"/>
      <c r="AW71" s="213"/>
      <c r="AX71" s="213"/>
      <c r="AY71" s="213"/>
      <c r="AZ71" s="213"/>
      <c r="BA71" s="213"/>
      <c r="BB71" s="213"/>
      <c r="BC71" s="213"/>
      <c r="BD71" s="213"/>
      <c r="BE71" s="213"/>
      <c r="BF71" s="213"/>
    </row>
    <row r="72" spans="1:58" s="215" customFormat="1" ht="25.5" x14ac:dyDescent="0.2">
      <c r="A72" s="212">
        <v>10</v>
      </c>
      <c r="B72" s="213" t="s">
        <v>316</v>
      </c>
      <c r="C72" s="213" t="s">
        <v>315</v>
      </c>
      <c r="D72" s="212" t="s">
        <v>319</v>
      </c>
      <c r="E72" s="212" t="s">
        <v>39</v>
      </c>
      <c r="F72" s="212">
        <v>1</v>
      </c>
      <c r="G72" s="212">
        <v>1</v>
      </c>
      <c r="H72" s="212">
        <f>G72-F72</f>
        <v>0</v>
      </c>
      <c r="I72" s="212"/>
      <c r="J72" s="212"/>
      <c r="K72" s="212"/>
      <c r="L72" s="212"/>
      <c r="M72" s="214">
        <v>20405000</v>
      </c>
      <c r="N72" s="214">
        <v>0</v>
      </c>
      <c r="O72" s="267"/>
      <c r="P72" s="267"/>
      <c r="Q72" s="267"/>
      <c r="R72" s="267"/>
      <c r="S72" s="267"/>
      <c r="T72" s="267"/>
      <c r="U72" s="267"/>
      <c r="V72" s="267">
        <v>1</v>
      </c>
      <c r="W72" s="267"/>
      <c r="X72" s="267"/>
      <c r="Y72" s="267"/>
      <c r="Z72" s="214"/>
      <c r="AA72" s="214"/>
      <c r="AB72" s="214"/>
      <c r="AC72" s="214"/>
      <c r="AD72" s="214"/>
      <c r="AE72" s="248" t="s">
        <v>314</v>
      </c>
      <c r="AF72" s="248" t="s">
        <v>317</v>
      </c>
      <c r="AG72" s="248" t="s">
        <v>318</v>
      </c>
      <c r="AH72" s="249">
        <v>1</v>
      </c>
      <c r="AI72" s="249">
        <v>20</v>
      </c>
      <c r="AJ72" s="250"/>
      <c r="AK72" s="248" t="s">
        <v>271</v>
      </c>
      <c r="AL72" s="248" t="s">
        <v>272</v>
      </c>
      <c r="AM72" s="248" t="s">
        <v>52</v>
      </c>
      <c r="AN72" s="248"/>
      <c r="AO72" s="248"/>
      <c r="AP72" s="248"/>
      <c r="AQ72" s="249">
        <f>2024-RIGHT(D72,4)</f>
        <v>6</v>
      </c>
      <c r="AR72" s="249">
        <f>100/AI72</f>
        <v>5</v>
      </c>
      <c r="AS72" s="250">
        <f>IF(AQ72&lt;AR72,M72-(M72*AI72/100)*AQ72,0)</f>
        <v>0</v>
      </c>
      <c r="AT72" s="213"/>
      <c r="AU72" s="213"/>
      <c r="AV72" s="213"/>
      <c r="AW72" s="213"/>
      <c r="AX72" s="213"/>
      <c r="AY72" s="213"/>
      <c r="AZ72" s="213"/>
      <c r="BA72" s="213"/>
      <c r="BB72" s="213"/>
      <c r="BC72" s="213"/>
      <c r="BD72" s="213"/>
      <c r="BE72" s="213"/>
      <c r="BF72" s="213"/>
    </row>
    <row r="73" spans="1:58" s="215" customFormat="1" ht="25.5" x14ac:dyDescent="0.2">
      <c r="A73" s="212">
        <v>11</v>
      </c>
      <c r="B73" s="213" t="s">
        <v>322</v>
      </c>
      <c r="C73" s="213" t="s">
        <v>321</v>
      </c>
      <c r="D73" s="212" t="s">
        <v>325</v>
      </c>
      <c r="E73" s="212" t="s">
        <v>39</v>
      </c>
      <c r="F73" s="212">
        <v>1</v>
      </c>
      <c r="G73" s="212">
        <v>1</v>
      </c>
      <c r="H73" s="212">
        <f>G73-F73</f>
        <v>0</v>
      </c>
      <c r="I73" s="212"/>
      <c r="J73" s="212"/>
      <c r="K73" s="212"/>
      <c r="L73" s="212"/>
      <c r="M73" s="214">
        <v>20900000</v>
      </c>
      <c r="N73" s="214">
        <v>0</v>
      </c>
      <c r="O73" s="267"/>
      <c r="P73" s="267"/>
      <c r="Q73" s="267"/>
      <c r="R73" s="267"/>
      <c r="S73" s="267"/>
      <c r="T73" s="267"/>
      <c r="U73" s="267"/>
      <c r="V73" s="267"/>
      <c r="W73" s="267"/>
      <c r="X73" s="267">
        <v>1</v>
      </c>
      <c r="Y73" s="267"/>
      <c r="Z73" s="214"/>
      <c r="AA73" s="214"/>
      <c r="AB73" s="214"/>
      <c r="AC73" s="214"/>
      <c r="AD73" s="214"/>
      <c r="AE73" s="248" t="s">
        <v>320</v>
      </c>
      <c r="AF73" s="248" t="s">
        <v>323</v>
      </c>
      <c r="AG73" s="248" t="s">
        <v>324</v>
      </c>
      <c r="AH73" s="249">
        <v>1</v>
      </c>
      <c r="AI73" s="249">
        <v>20</v>
      </c>
      <c r="AJ73" s="250"/>
      <c r="AK73" s="248" t="s">
        <v>279</v>
      </c>
      <c r="AL73" s="248" t="s">
        <v>280</v>
      </c>
      <c r="AM73" s="248" t="s">
        <v>52</v>
      </c>
      <c r="AN73" s="248"/>
      <c r="AO73" s="248"/>
      <c r="AP73" s="248"/>
      <c r="AQ73" s="249">
        <f>2024-RIGHT(D73,4)</f>
        <v>5</v>
      </c>
      <c r="AR73" s="249">
        <f>100/AI73</f>
        <v>5</v>
      </c>
      <c r="AS73" s="250">
        <f>IF(AQ73&lt;AR73,M73-(M73*AI73/100)*AQ73,0)</f>
        <v>0</v>
      </c>
      <c r="AT73" s="213"/>
      <c r="AU73" s="213"/>
      <c r="AV73" s="213"/>
      <c r="AW73" s="213"/>
      <c r="AX73" s="213"/>
      <c r="AY73" s="213"/>
      <c r="AZ73" s="213"/>
      <c r="BA73" s="213"/>
      <c r="BB73" s="213"/>
      <c r="BC73" s="213"/>
      <c r="BD73" s="213"/>
      <c r="BE73" s="213"/>
      <c r="BF73" s="213"/>
    </row>
    <row r="74" spans="1:58" s="215" customFormat="1" ht="25.5" x14ac:dyDescent="0.2">
      <c r="A74" s="212">
        <v>12</v>
      </c>
      <c r="B74" s="213" t="s">
        <v>327</v>
      </c>
      <c r="C74" s="213" t="s">
        <v>326</v>
      </c>
      <c r="D74" s="212" t="s">
        <v>325</v>
      </c>
      <c r="E74" s="212" t="s">
        <v>39</v>
      </c>
      <c r="F74" s="212">
        <v>1</v>
      </c>
      <c r="G74" s="212">
        <v>1</v>
      </c>
      <c r="H74" s="212">
        <f>G74-F74</f>
        <v>0</v>
      </c>
      <c r="I74" s="212"/>
      <c r="J74" s="212"/>
      <c r="K74" s="212"/>
      <c r="L74" s="212"/>
      <c r="M74" s="214">
        <v>30800000</v>
      </c>
      <c r="N74" s="214">
        <v>0</v>
      </c>
      <c r="O74" s="267"/>
      <c r="P74" s="267"/>
      <c r="Q74" s="267"/>
      <c r="R74" s="267"/>
      <c r="S74" s="267"/>
      <c r="T74" s="267"/>
      <c r="U74" s="267"/>
      <c r="V74" s="267"/>
      <c r="W74" s="267"/>
      <c r="X74" s="267">
        <v>1</v>
      </c>
      <c r="Y74" s="267"/>
      <c r="Z74" s="214"/>
      <c r="AA74" s="214"/>
      <c r="AB74" s="214"/>
      <c r="AC74" s="214"/>
      <c r="AD74" s="214"/>
      <c r="AE74" s="248" t="s">
        <v>320</v>
      </c>
      <c r="AF74" s="248" t="s">
        <v>328</v>
      </c>
      <c r="AG74" s="248" t="s">
        <v>329</v>
      </c>
      <c r="AH74" s="249">
        <v>1</v>
      </c>
      <c r="AI74" s="249">
        <v>20</v>
      </c>
      <c r="AJ74" s="250"/>
      <c r="AK74" s="248" t="s">
        <v>279</v>
      </c>
      <c r="AL74" s="248" t="s">
        <v>280</v>
      </c>
      <c r="AM74" s="248" t="s">
        <v>52</v>
      </c>
      <c r="AN74" s="248"/>
      <c r="AO74" s="248"/>
      <c r="AP74" s="248"/>
      <c r="AQ74" s="249">
        <f>2024-RIGHT(D74,4)</f>
        <v>5</v>
      </c>
      <c r="AR74" s="249">
        <f>100/AI74</f>
        <v>5</v>
      </c>
      <c r="AS74" s="250">
        <f>IF(AQ74&lt;AR74,M74-(M74*AI74/100)*AQ74,0)</f>
        <v>0</v>
      </c>
      <c r="AT74" s="213"/>
      <c r="AU74" s="213"/>
      <c r="AV74" s="213"/>
      <c r="AW74" s="213"/>
      <c r="AX74" s="213"/>
      <c r="AY74" s="213"/>
      <c r="AZ74" s="213"/>
      <c r="BA74" s="213"/>
      <c r="BB74" s="213"/>
      <c r="BC74" s="213"/>
      <c r="BD74" s="213"/>
      <c r="BE74" s="213"/>
      <c r="BF74" s="213"/>
    </row>
    <row r="75" spans="1:58" s="215" customFormat="1" ht="25.5" x14ac:dyDescent="0.2">
      <c r="A75" s="212">
        <v>13</v>
      </c>
      <c r="B75" s="213" t="s">
        <v>331</v>
      </c>
      <c r="C75" s="213" t="s">
        <v>330</v>
      </c>
      <c r="D75" s="212" t="s">
        <v>293</v>
      </c>
      <c r="E75" s="212" t="s">
        <v>1121</v>
      </c>
      <c r="F75" s="212">
        <v>1</v>
      </c>
      <c r="G75" s="212">
        <v>1</v>
      </c>
      <c r="H75" s="212">
        <f>G75-F75</f>
        <v>0</v>
      </c>
      <c r="I75" s="212"/>
      <c r="J75" s="212"/>
      <c r="K75" s="212"/>
      <c r="L75" s="212"/>
      <c r="M75" s="214">
        <v>42570000</v>
      </c>
      <c r="N75" s="214">
        <v>8514000</v>
      </c>
      <c r="O75" s="267"/>
      <c r="P75" s="267"/>
      <c r="Q75" s="267">
        <v>1</v>
      </c>
      <c r="R75" s="267"/>
      <c r="S75" s="267"/>
      <c r="T75" s="267"/>
      <c r="U75" s="267"/>
      <c r="V75" s="267">
        <v>1</v>
      </c>
      <c r="W75" s="267"/>
      <c r="X75" s="267"/>
      <c r="Y75" s="267"/>
      <c r="Z75" s="214"/>
      <c r="AA75" s="214"/>
      <c r="AB75" s="214"/>
      <c r="AC75" s="214"/>
      <c r="AD75" s="214"/>
      <c r="AE75" s="248" t="s">
        <v>288</v>
      </c>
      <c r="AF75" s="248" t="s">
        <v>332</v>
      </c>
      <c r="AG75" s="248" t="s">
        <v>333</v>
      </c>
      <c r="AH75" s="249">
        <v>1</v>
      </c>
      <c r="AI75" s="249">
        <v>20</v>
      </c>
      <c r="AJ75" s="250"/>
      <c r="AK75" s="248" t="s">
        <v>271</v>
      </c>
      <c r="AL75" s="248" t="s">
        <v>280</v>
      </c>
      <c r="AM75" s="248" t="s">
        <v>52</v>
      </c>
      <c r="AN75" s="248"/>
      <c r="AO75" s="248"/>
      <c r="AP75" s="248"/>
      <c r="AQ75" s="249">
        <f>2024-RIGHT(D75,4)</f>
        <v>4</v>
      </c>
      <c r="AR75" s="249">
        <f>100/AI75</f>
        <v>5</v>
      </c>
      <c r="AS75" s="250">
        <f>IF(AQ75&lt;AR75,M75-(M75*AI75/100)*AQ75,0)</f>
        <v>8514000</v>
      </c>
      <c r="AT75" s="213"/>
      <c r="AU75" s="213"/>
      <c r="AV75" s="213"/>
      <c r="AW75" s="213"/>
      <c r="AX75" s="213"/>
      <c r="AY75" s="213"/>
      <c r="AZ75" s="213"/>
      <c r="BA75" s="213"/>
      <c r="BB75" s="213"/>
      <c r="BC75" s="213"/>
      <c r="BD75" s="213"/>
      <c r="BE75" s="213"/>
      <c r="BF75" s="213"/>
    </row>
    <row r="76" spans="1:58" s="215" customFormat="1" ht="25.5" x14ac:dyDescent="0.2">
      <c r="A76" s="212">
        <v>14</v>
      </c>
      <c r="B76" s="213" t="s">
        <v>322</v>
      </c>
      <c r="C76" s="213" t="s">
        <v>335</v>
      </c>
      <c r="D76" s="212" t="s">
        <v>325</v>
      </c>
      <c r="E76" s="212" t="s">
        <v>39</v>
      </c>
      <c r="F76" s="212"/>
      <c r="G76" s="212"/>
      <c r="H76" s="212"/>
      <c r="I76" s="212"/>
      <c r="J76" s="212"/>
      <c r="K76" s="212"/>
      <c r="L76" s="212"/>
      <c r="M76" s="214">
        <v>20900000</v>
      </c>
      <c r="N76" s="214">
        <v>0</v>
      </c>
      <c r="O76" s="267"/>
      <c r="P76" s="267"/>
      <c r="Q76" s="267"/>
      <c r="R76" s="267"/>
      <c r="S76" s="267"/>
      <c r="T76" s="267"/>
      <c r="U76" s="267"/>
      <c r="V76" s="267"/>
      <c r="W76" s="267"/>
      <c r="X76" s="267">
        <v>1</v>
      </c>
      <c r="Y76" s="267"/>
      <c r="Z76" s="214"/>
      <c r="AA76" s="214"/>
      <c r="AB76" s="214"/>
      <c r="AC76" s="214"/>
      <c r="AD76" s="214"/>
      <c r="AE76" s="248" t="s">
        <v>334</v>
      </c>
      <c r="AF76" s="248" t="s">
        <v>52</v>
      </c>
      <c r="AG76" s="248" t="s">
        <v>336</v>
      </c>
      <c r="AH76" s="249">
        <v>1</v>
      </c>
      <c r="AI76" s="249">
        <v>20</v>
      </c>
      <c r="AJ76" s="250"/>
      <c r="AK76" s="248" t="s">
        <v>279</v>
      </c>
      <c r="AL76" s="248" t="s">
        <v>280</v>
      </c>
      <c r="AM76" s="248" t="s">
        <v>52</v>
      </c>
      <c r="AN76" s="248"/>
      <c r="AO76" s="248"/>
      <c r="AP76" s="248"/>
      <c r="AQ76" s="249">
        <f>2024-RIGHT(D76,4)</f>
        <v>5</v>
      </c>
      <c r="AR76" s="249">
        <f>100/AI76</f>
        <v>5</v>
      </c>
      <c r="AS76" s="250">
        <f>IF(AQ76&lt;AR76,M76-(M76*AI76/100)*AQ76,0)</f>
        <v>0</v>
      </c>
      <c r="AT76" s="213"/>
      <c r="AU76" s="213"/>
      <c r="AV76" s="213"/>
      <c r="AW76" s="213"/>
      <c r="AX76" s="213"/>
      <c r="AY76" s="213"/>
      <c r="AZ76" s="213"/>
      <c r="BA76" s="213"/>
      <c r="BB76" s="213"/>
      <c r="BC76" s="213"/>
      <c r="BD76" s="213"/>
      <c r="BE76" s="213"/>
      <c r="BF76" s="213"/>
    </row>
    <row r="77" spans="1:58" s="215" customFormat="1" ht="25.5" x14ac:dyDescent="0.2">
      <c r="A77" s="212">
        <v>15</v>
      </c>
      <c r="B77" s="213" t="s">
        <v>327</v>
      </c>
      <c r="C77" s="213" t="s">
        <v>337</v>
      </c>
      <c r="D77" s="212" t="s">
        <v>325</v>
      </c>
      <c r="E77" s="212" t="s">
        <v>39</v>
      </c>
      <c r="F77" s="212"/>
      <c r="G77" s="212"/>
      <c r="H77" s="212"/>
      <c r="I77" s="212"/>
      <c r="J77" s="212"/>
      <c r="K77" s="212"/>
      <c r="L77" s="212"/>
      <c r="M77" s="214">
        <v>30800000</v>
      </c>
      <c r="N77" s="214">
        <v>0</v>
      </c>
      <c r="O77" s="267"/>
      <c r="P77" s="267"/>
      <c r="Q77" s="267"/>
      <c r="R77" s="267"/>
      <c r="S77" s="267"/>
      <c r="T77" s="267"/>
      <c r="U77" s="267"/>
      <c r="V77" s="267"/>
      <c r="W77" s="267"/>
      <c r="X77" s="267">
        <v>1</v>
      </c>
      <c r="Y77" s="267"/>
      <c r="Z77" s="214"/>
      <c r="AA77" s="214"/>
      <c r="AB77" s="214"/>
      <c r="AC77" s="214"/>
      <c r="AD77" s="214"/>
      <c r="AE77" s="248" t="s">
        <v>334</v>
      </c>
      <c r="AF77" s="248" t="s">
        <v>52</v>
      </c>
      <c r="AG77" s="248" t="s">
        <v>338</v>
      </c>
      <c r="AH77" s="249">
        <v>1</v>
      </c>
      <c r="AI77" s="249">
        <v>20</v>
      </c>
      <c r="AJ77" s="250"/>
      <c r="AK77" s="248" t="s">
        <v>279</v>
      </c>
      <c r="AL77" s="248" t="s">
        <v>280</v>
      </c>
      <c r="AM77" s="248" t="s">
        <v>52</v>
      </c>
      <c r="AN77" s="248"/>
      <c r="AO77" s="248"/>
      <c r="AP77" s="248"/>
      <c r="AQ77" s="249">
        <f>2024-RIGHT(D77,4)</f>
        <v>5</v>
      </c>
      <c r="AR77" s="249">
        <f>100/AI77</f>
        <v>5</v>
      </c>
      <c r="AS77" s="250">
        <f>IF(AQ77&lt;AR77,M77-(M77*AI77/100)*AQ77,0)</f>
        <v>0</v>
      </c>
      <c r="AT77" s="213"/>
      <c r="AU77" s="213"/>
      <c r="AV77" s="213"/>
      <c r="AW77" s="213"/>
      <c r="AX77" s="213"/>
      <c r="AY77" s="213"/>
      <c r="AZ77" s="213"/>
      <c r="BA77" s="213"/>
      <c r="BB77" s="213"/>
      <c r="BC77" s="213"/>
      <c r="BD77" s="213"/>
      <c r="BE77" s="213"/>
      <c r="BF77" s="213"/>
    </row>
    <row r="78" spans="1:58" s="215" customFormat="1" ht="25.5" x14ac:dyDescent="0.2">
      <c r="A78" s="212">
        <v>16</v>
      </c>
      <c r="B78" s="213" t="s">
        <v>341</v>
      </c>
      <c r="C78" s="213" t="s">
        <v>340</v>
      </c>
      <c r="D78" s="212" t="s">
        <v>344</v>
      </c>
      <c r="E78" s="212" t="s">
        <v>39</v>
      </c>
      <c r="F78" s="212">
        <v>1</v>
      </c>
      <c r="G78" s="212">
        <v>1</v>
      </c>
      <c r="H78" s="212">
        <f t="shared" ref="H78:H80" si="1">G78-F78</f>
        <v>0</v>
      </c>
      <c r="I78" s="212"/>
      <c r="J78" s="212"/>
      <c r="K78" s="212"/>
      <c r="L78" s="212"/>
      <c r="M78" s="214">
        <v>25200000</v>
      </c>
      <c r="N78" s="214">
        <v>15120000</v>
      </c>
      <c r="O78" s="267"/>
      <c r="P78" s="267"/>
      <c r="Q78" s="267">
        <v>1</v>
      </c>
      <c r="R78" s="267"/>
      <c r="S78" s="267"/>
      <c r="T78" s="267"/>
      <c r="U78" s="267"/>
      <c r="V78" s="267">
        <v>1</v>
      </c>
      <c r="W78" s="267"/>
      <c r="X78" s="267"/>
      <c r="Y78" s="267"/>
      <c r="Z78" s="214"/>
      <c r="AA78" s="214"/>
      <c r="AB78" s="214"/>
      <c r="AC78" s="214"/>
      <c r="AD78" s="214"/>
      <c r="AE78" s="248" t="s">
        <v>339</v>
      </c>
      <c r="AF78" s="248" t="s">
        <v>342</v>
      </c>
      <c r="AG78" s="248" t="s">
        <v>343</v>
      </c>
      <c r="AH78" s="249">
        <v>1</v>
      </c>
      <c r="AI78" s="249">
        <v>20</v>
      </c>
      <c r="AJ78" s="250"/>
      <c r="AK78" s="248" t="s">
        <v>271</v>
      </c>
      <c r="AL78" s="248" t="s">
        <v>280</v>
      </c>
      <c r="AM78" s="248" t="s">
        <v>52</v>
      </c>
      <c r="AN78" s="248"/>
      <c r="AO78" s="248"/>
      <c r="AP78" s="248"/>
      <c r="AQ78" s="249">
        <f>2024-RIGHT(D78,4)</f>
        <v>2</v>
      </c>
      <c r="AR78" s="249">
        <f>100/AI78</f>
        <v>5</v>
      </c>
      <c r="AS78" s="250">
        <f>IF(AQ78&lt;AR78,M78-(M78*AI78/100)*AQ78,0)</f>
        <v>15120000</v>
      </c>
      <c r="AT78" s="213"/>
      <c r="AU78" s="213"/>
      <c r="AV78" s="213"/>
      <c r="AW78" s="213"/>
      <c r="AX78" s="213"/>
      <c r="AY78" s="213"/>
      <c r="AZ78" s="213"/>
      <c r="BA78" s="213"/>
      <c r="BB78" s="213"/>
      <c r="BC78" s="213"/>
      <c r="BD78" s="213"/>
      <c r="BE78" s="213"/>
      <c r="BF78" s="213"/>
    </row>
    <row r="79" spans="1:58" s="215" customFormat="1" ht="25.5" x14ac:dyDescent="0.2">
      <c r="A79" s="212">
        <v>17</v>
      </c>
      <c r="B79" s="213" t="s">
        <v>341</v>
      </c>
      <c r="C79" s="213" t="s">
        <v>345</v>
      </c>
      <c r="D79" s="212" t="s">
        <v>344</v>
      </c>
      <c r="E79" s="212" t="s">
        <v>39</v>
      </c>
      <c r="F79" s="212">
        <v>1</v>
      </c>
      <c r="G79" s="212">
        <v>1</v>
      </c>
      <c r="H79" s="212">
        <f t="shared" si="1"/>
        <v>0</v>
      </c>
      <c r="I79" s="212"/>
      <c r="J79" s="212"/>
      <c r="K79" s="212"/>
      <c r="L79" s="212"/>
      <c r="M79" s="214">
        <v>25200000</v>
      </c>
      <c r="N79" s="214">
        <v>15120000</v>
      </c>
      <c r="O79" s="267"/>
      <c r="P79" s="267"/>
      <c r="Q79" s="267">
        <v>1</v>
      </c>
      <c r="R79" s="267"/>
      <c r="S79" s="267"/>
      <c r="T79" s="267"/>
      <c r="U79" s="267"/>
      <c r="V79" s="267">
        <v>1</v>
      </c>
      <c r="W79" s="267"/>
      <c r="X79" s="267"/>
      <c r="Y79" s="267"/>
      <c r="Z79" s="214"/>
      <c r="AA79" s="214"/>
      <c r="AB79" s="214"/>
      <c r="AC79" s="214"/>
      <c r="AD79" s="214"/>
      <c r="AE79" s="248" t="s">
        <v>339</v>
      </c>
      <c r="AF79" s="248" t="s">
        <v>346</v>
      </c>
      <c r="AG79" s="248" t="s">
        <v>343</v>
      </c>
      <c r="AH79" s="249">
        <v>1</v>
      </c>
      <c r="AI79" s="249">
        <v>20</v>
      </c>
      <c r="AJ79" s="250"/>
      <c r="AK79" s="248" t="s">
        <v>271</v>
      </c>
      <c r="AL79" s="248" t="s">
        <v>280</v>
      </c>
      <c r="AM79" s="248" t="s">
        <v>52</v>
      </c>
      <c r="AN79" s="248"/>
      <c r="AO79" s="248"/>
      <c r="AP79" s="248"/>
      <c r="AQ79" s="249">
        <f>2024-RIGHT(D79,4)</f>
        <v>2</v>
      </c>
      <c r="AR79" s="249">
        <f>100/AI79</f>
        <v>5</v>
      </c>
      <c r="AS79" s="250">
        <f>IF(AQ79&lt;AR79,M79-(M79*AI79/100)*AQ79,0)</f>
        <v>15120000</v>
      </c>
      <c r="AT79" s="213"/>
      <c r="AU79" s="213"/>
      <c r="AV79" s="213"/>
      <c r="AW79" s="213"/>
      <c r="AX79" s="213"/>
      <c r="AY79" s="213"/>
      <c r="AZ79" s="213"/>
      <c r="BA79" s="213"/>
      <c r="BB79" s="213"/>
      <c r="BC79" s="213"/>
      <c r="BD79" s="213"/>
      <c r="BE79" s="213"/>
      <c r="BF79" s="213"/>
    </row>
    <row r="80" spans="1:58" s="215" customFormat="1" ht="25.5" x14ac:dyDescent="0.2">
      <c r="A80" s="212">
        <v>18</v>
      </c>
      <c r="B80" s="213" t="s">
        <v>341</v>
      </c>
      <c r="C80" s="213" t="s">
        <v>347</v>
      </c>
      <c r="D80" s="212" t="s">
        <v>344</v>
      </c>
      <c r="E80" s="212" t="s">
        <v>39</v>
      </c>
      <c r="F80" s="212">
        <v>1</v>
      </c>
      <c r="G80" s="212">
        <v>1</v>
      </c>
      <c r="H80" s="212">
        <f t="shared" si="1"/>
        <v>0</v>
      </c>
      <c r="I80" s="212"/>
      <c r="J80" s="212"/>
      <c r="K80" s="212"/>
      <c r="L80" s="212"/>
      <c r="M80" s="214">
        <v>25200000</v>
      </c>
      <c r="N80" s="214">
        <v>15120000</v>
      </c>
      <c r="O80" s="267"/>
      <c r="P80" s="267"/>
      <c r="Q80" s="267">
        <v>1</v>
      </c>
      <c r="R80" s="267"/>
      <c r="S80" s="267"/>
      <c r="T80" s="267"/>
      <c r="U80" s="267"/>
      <c r="V80" s="267">
        <v>1</v>
      </c>
      <c r="W80" s="267"/>
      <c r="X80" s="267"/>
      <c r="Y80" s="267"/>
      <c r="Z80" s="214"/>
      <c r="AA80" s="214"/>
      <c r="AB80" s="214"/>
      <c r="AC80" s="214"/>
      <c r="AD80" s="214"/>
      <c r="AE80" s="248" t="s">
        <v>339</v>
      </c>
      <c r="AF80" s="248" t="s">
        <v>348</v>
      </c>
      <c r="AG80" s="248" t="s">
        <v>343</v>
      </c>
      <c r="AH80" s="249">
        <v>1</v>
      </c>
      <c r="AI80" s="249">
        <v>20</v>
      </c>
      <c r="AJ80" s="250"/>
      <c r="AK80" s="248" t="s">
        <v>271</v>
      </c>
      <c r="AL80" s="248" t="s">
        <v>280</v>
      </c>
      <c r="AM80" s="248" t="s">
        <v>52</v>
      </c>
      <c r="AN80" s="248"/>
      <c r="AO80" s="248"/>
      <c r="AP80" s="248"/>
      <c r="AQ80" s="249">
        <f>2024-RIGHT(D80,4)</f>
        <v>2</v>
      </c>
      <c r="AR80" s="249">
        <f>100/AI80</f>
        <v>5</v>
      </c>
      <c r="AS80" s="250">
        <f>IF(AQ80&lt;AR80,M80-(M80*AI80/100)*AQ80,0)</f>
        <v>15120000</v>
      </c>
      <c r="AT80" s="213"/>
      <c r="AU80" s="213"/>
      <c r="AV80" s="213"/>
      <c r="AW80" s="213"/>
      <c r="AX80" s="213"/>
      <c r="AY80" s="213"/>
      <c r="AZ80" s="213"/>
      <c r="BA80" s="213"/>
      <c r="BB80" s="213"/>
      <c r="BC80" s="213"/>
      <c r="BD80" s="213"/>
      <c r="BE80" s="213"/>
      <c r="BF80" s="213"/>
    </row>
    <row r="81" spans="1:58" s="215" customFormat="1" ht="25.5" x14ac:dyDescent="0.2">
      <c r="A81" s="212">
        <v>19</v>
      </c>
      <c r="B81" s="213" t="s">
        <v>351</v>
      </c>
      <c r="C81" s="213" t="s">
        <v>350</v>
      </c>
      <c r="D81" s="212" t="s">
        <v>354</v>
      </c>
      <c r="E81" s="212"/>
      <c r="F81" s="212"/>
      <c r="G81" s="212"/>
      <c r="H81" s="212"/>
      <c r="I81" s="212"/>
      <c r="J81" s="212"/>
      <c r="K81" s="212"/>
      <c r="L81" s="212"/>
      <c r="M81" s="214">
        <v>75740000</v>
      </c>
      <c r="N81" s="214">
        <v>0</v>
      </c>
      <c r="O81" s="267"/>
      <c r="P81" s="267"/>
      <c r="Q81" s="267"/>
      <c r="R81" s="267"/>
      <c r="S81" s="267"/>
      <c r="T81" s="267"/>
      <c r="U81" s="267"/>
      <c r="V81" s="267"/>
      <c r="W81" s="267"/>
      <c r="X81" s="267"/>
      <c r="Y81" s="267"/>
      <c r="Z81" s="214"/>
      <c r="AA81" s="214"/>
      <c r="AB81" s="214"/>
      <c r="AC81" s="214"/>
      <c r="AD81" s="214"/>
      <c r="AE81" s="248" t="s">
        <v>349</v>
      </c>
      <c r="AF81" s="248" t="s">
        <v>352</v>
      </c>
      <c r="AG81" s="248" t="s">
        <v>353</v>
      </c>
      <c r="AH81" s="249">
        <v>1</v>
      </c>
      <c r="AI81" s="249">
        <v>10</v>
      </c>
      <c r="AJ81" s="250"/>
      <c r="AK81" s="248" t="s">
        <v>355</v>
      </c>
      <c r="AL81" s="248" t="s">
        <v>280</v>
      </c>
      <c r="AM81" s="248" t="s">
        <v>52</v>
      </c>
      <c r="AN81" s="248"/>
      <c r="AO81" s="248"/>
      <c r="AP81" s="248"/>
      <c r="AQ81" s="249">
        <f>2024-RIGHT(D81,4)</f>
        <v>23</v>
      </c>
      <c r="AR81" s="249">
        <f>100/AI81</f>
        <v>10</v>
      </c>
      <c r="AS81" s="250">
        <f>IF(AQ81&lt;AR81,M81-(M81*AI81/100)*AQ81,0)</f>
        <v>0</v>
      </c>
      <c r="AT81" s="213"/>
      <c r="AU81" s="213"/>
      <c r="AV81" s="213"/>
      <c r="AW81" s="213"/>
      <c r="AX81" s="213"/>
      <c r="AY81" s="213"/>
      <c r="AZ81" s="213"/>
      <c r="BA81" s="213"/>
      <c r="BB81" s="213"/>
      <c r="BC81" s="213"/>
      <c r="BD81" s="213"/>
      <c r="BE81" s="213"/>
      <c r="BF81" s="213"/>
    </row>
    <row r="82" spans="1:58" s="215" customFormat="1" ht="25.5" x14ac:dyDescent="0.2">
      <c r="A82" s="212">
        <v>20</v>
      </c>
      <c r="B82" s="213" t="s">
        <v>358</v>
      </c>
      <c r="C82" s="213" t="s">
        <v>357</v>
      </c>
      <c r="D82" s="212" t="s">
        <v>361</v>
      </c>
      <c r="E82" s="212"/>
      <c r="F82" s="212"/>
      <c r="G82" s="212"/>
      <c r="H82" s="212"/>
      <c r="I82" s="212"/>
      <c r="J82" s="212"/>
      <c r="K82" s="212"/>
      <c r="L82" s="212"/>
      <c r="M82" s="214">
        <v>11500000</v>
      </c>
      <c r="N82" s="214">
        <v>2300000</v>
      </c>
      <c r="O82" s="267"/>
      <c r="P82" s="267"/>
      <c r="Q82" s="267"/>
      <c r="R82" s="267"/>
      <c r="S82" s="267"/>
      <c r="T82" s="267"/>
      <c r="U82" s="267"/>
      <c r="V82" s="267"/>
      <c r="W82" s="267"/>
      <c r="X82" s="267"/>
      <c r="Y82" s="267"/>
      <c r="Z82" s="214"/>
      <c r="AA82" s="214"/>
      <c r="AB82" s="214"/>
      <c r="AC82" s="214"/>
      <c r="AD82" s="214"/>
      <c r="AE82" s="248" t="s">
        <v>356</v>
      </c>
      <c r="AF82" s="248" t="s">
        <v>359</v>
      </c>
      <c r="AG82" s="248" t="s">
        <v>360</v>
      </c>
      <c r="AH82" s="249">
        <v>1</v>
      </c>
      <c r="AI82" s="249">
        <v>20</v>
      </c>
      <c r="AJ82" s="250"/>
      <c r="AK82" s="248" t="s">
        <v>271</v>
      </c>
      <c r="AL82" s="248" t="s">
        <v>362</v>
      </c>
      <c r="AM82" s="248" t="s">
        <v>52</v>
      </c>
      <c r="AN82" s="248"/>
      <c r="AO82" s="248"/>
      <c r="AP82" s="248"/>
      <c r="AQ82" s="249">
        <f>2024-RIGHT(D82,4)</f>
        <v>4</v>
      </c>
      <c r="AR82" s="249">
        <f>100/AI82</f>
        <v>5</v>
      </c>
      <c r="AS82" s="250">
        <f>IF(AQ82&lt;AR82,M82-(M82*AI82/100)*AQ82,0)</f>
        <v>2300000</v>
      </c>
      <c r="AT82" s="213"/>
      <c r="AU82" s="213"/>
      <c r="AV82" s="213"/>
      <c r="AW82" s="213"/>
      <c r="AX82" s="213"/>
      <c r="AY82" s="213"/>
      <c r="AZ82" s="213"/>
      <c r="BA82" s="213"/>
      <c r="BB82" s="213"/>
      <c r="BC82" s="213"/>
      <c r="BD82" s="213"/>
      <c r="BE82" s="213"/>
      <c r="BF82" s="213"/>
    </row>
    <row r="83" spans="1:58" s="215" customFormat="1" ht="25.5" x14ac:dyDescent="0.2">
      <c r="A83" s="212">
        <v>21</v>
      </c>
      <c r="B83" s="213" t="s">
        <v>365</v>
      </c>
      <c r="C83" s="213" t="s">
        <v>364</v>
      </c>
      <c r="D83" s="212" t="s">
        <v>368</v>
      </c>
      <c r="E83" s="212"/>
      <c r="F83" s="212"/>
      <c r="G83" s="212"/>
      <c r="H83" s="212"/>
      <c r="I83" s="212"/>
      <c r="J83" s="212"/>
      <c r="K83" s="212"/>
      <c r="L83" s="212"/>
      <c r="M83" s="214">
        <v>26800000</v>
      </c>
      <c r="N83" s="214">
        <v>0</v>
      </c>
      <c r="O83" s="267"/>
      <c r="P83" s="267"/>
      <c r="Q83" s="267"/>
      <c r="R83" s="267"/>
      <c r="S83" s="267"/>
      <c r="T83" s="267"/>
      <c r="U83" s="267"/>
      <c r="V83" s="267"/>
      <c r="W83" s="267"/>
      <c r="X83" s="267"/>
      <c r="Y83" s="267"/>
      <c r="Z83" s="214"/>
      <c r="AA83" s="214"/>
      <c r="AB83" s="214"/>
      <c r="AC83" s="214"/>
      <c r="AD83" s="214"/>
      <c r="AE83" s="248" t="s">
        <v>363</v>
      </c>
      <c r="AF83" s="248" t="s">
        <v>366</v>
      </c>
      <c r="AG83" s="248" t="s">
        <v>367</v>
      </c>
      <c r="AH83" s="249">
        <v>1</v>
      </c>
      <c r="AI83" s="249">
        <v>10</v>
      </c>
      <c r="AJ83" s="250"/>
      <c r="AK83" s="248" t="s">
        <v>271</v>
      </c>
      <c r="AL83" s="248" t="s">
        <v>280</v>
      </c>
      <c r="AM83" s="248" t="s">
        <v>52</v>
      </c>
      <c r="AN83" s="248"/>
      <c r="AO83" s="248"/>
      <c r="AP83" s="248"/>
      <c r="AQ83" s="249">
        <f>2024-RIGHT(D83,4)</f>
        <v>16</v>
      </c>
      <c r="AR83" s="249">
        <f>100/AI83</f>
        <v>10</v>
      </c>
      <c r="AS83" s="250">
        <f>IF(AQ83&lt;AR83,M83-(M83*AI83/100)*AQ83,0)</f>
        <v>0</v>
      </c>
      <c r="AT83" s="213"/>
      <c r="AU83" s="213"/>
      <c r="AV83" s="213"/>
      <c r="AW83" s="213"/>
      <c r="AX83" s="213"/>
      <c r="AY83" s="213"/>
      <c r="AZ83" s="213"/>
      <c r="BA83" s="213"/>
      <c r="BB83" s="213"/>
      <c r="BC83" s="213"/>
      <c r="BD83" s="213"/>
      <c r="BE83" s="213"/>
      <c r="BF83" s="213"/>
    </row>
    <row r="84" spans="1:58" s="215" customFormat="1" ht="25.5" x14ac:dyDescent="0.2">
      <c r="A84" s="212">
        <v>22</v>
      </c>
      <c r="B84" s="213" t="s">
        <v>371</v>
      </c>
      <c r="C84" s="213" t="s">
        <v>370</v>
      </c>
      <c r="D84" s="212" t="s">
        <v>374</v>
      </c>
      <c r="E84" s="212" t="s">
        <v>39</v>
      </c>
      <c r="F84" s="212">
        <v>1</v>
      </c>
      <c r="G84" s="212">
        <v>1</v>
      </c>
      <c r="H84" s="212">
        <f t="shared" ref="H84:H105" si="2">G84-F84</f>
        <v>0</v>
      </c>
      <c r="I84" s="212"/>
      <c r="J84" s="212"/>
      <c r="K84" s="212"/>
      <c r="L84" s="212"/>
      <c r="M84" s="214">
        <v>98159200</v>
      </c>
      <c r="N84" s="214">
        <v>0</v>
      </c>
      <c r="O84" s="267"/>
      <c r="P84" s="267"/>
      <c r="Q84" s="267">
        <v>1</v>
      </c>
      <c r="R84" s="267"/>
      <c r="S84" s="267"/>
      <c r="T84" s="267"/>
      <c r="U84" s="267"/>
      <c r="V84" s="267">
        <v>1</v>
      </c>
      <c r="W84" s="267"/>
      <c r="X84" s="267"/>
      <c r="Y84" s="267"/>
      <c r="Z84" s="214"/>
      <c r="AA84" s="214"/>
      <c r="AB84" s="214"/>
      <c r="AC84" s="214"/>
      <c r="AD84" s="214"/>
      <c r="AE84" s="248" t="s">
        <v>369</v>
      </c>
      <c r="AF84" s="248" t="s">
        <v>372</v>
      </c>
      <c r="AG84" s="248" t="s">
        <v>373</v>
      </c>
      <c r="AH84" s="249">
        <v>1</v>
      </c>
      <c r="AI84" s="249">
        <v>12.5</v>
      </c>
      <c r="AJ84" s="250"/>
      <c r="AK84" s="248" t="s">
        <v>271</v>
      </c>
      <c r="AL84" s="248" t="s">
        <v>280</v>
      </c>
      <c r="AM84" s="248" t="s">
        <v>52</v>
      </c>
      <c r="AN84" s="248"/>
      <c r="AO84" s="248"/>
      <c r="AP84" s="248"/>
      <c r="AQ84" s="249">
        <f>2024-RIGHT(D84,4)</f>
        <v>9</v>
      </c>
      <c r="AR84" s="249">
        <f>100/AI84</f>
        <v>8</v>
      </c>
      <c r="AS84" s="250">
        <f>IF(AQ84&lt;AR84,M84-(M84*AI84/100)*AQ84,0)</f>
        <v>0</v>
      </c>
      <c r="AT84" s="213"/>
      <c r="AU84" s="213"/>
      <c r="AV84" s="213"/>
      <c r="AW84" s="213"/>
      <c r="AX84" s="213"/>
      <c r="AY84" s="213"/>
      <c r="AZ84" s="213"/>
      <c r="BA84" s="213"/>
      <c r="BB84" s="213"/>
      <c r="BC84" s="213"/>
      <c r="BD84" s="213"/>
      <c r="BE84" s="213"/>
      <c r="BF84" s="213"/>
    </row>
    <row r="85" spans="1:58" s="215" customFormat="1" ht="25.5" x14ac:dyDescent="0.2">
      <c r="A85" s="212">
        <v>23</v>
      </c>
      <c r="B85" s="213" t="s">
        <v>371</v>
      </c>
      <c r="C85" s="213" t="s">
        <v>375</v>
      </c>
      <c r="D85" s="212" t="s">
        <v>374</v>
      </c>
      <c r="E85" s="212" t="s">
        <v>39</v>
      </c>
      <c r="F85" s="212">
        <v>1</v>
      </c>
      <c r="G85" s="212">
        <v>1</v>
      </c>
      <c r="H85" s="212">
        <f t="shared" si="2"/>
        <v>0</v>
      </c>
      <c r="I85" s="212"/>
      <c r="J85" s="212"/>
      <c r="K85" s="212"/>
      <c r="L85" s="212"/>
      <c r="M85" s="214">
        <v>98159200</v>
      </c>
      <c r="N85" s="214">
        <v>0</v>
      </c>
      <c r="O85" s="267"/>
      <c r="P85" s="267"/>
      <c r="Q85" s="267">
        <v>1</v>
      </c>
      <c r="R85" s="267"/>
      <c r="S85" s="267"/>
      <c r="T85" s="267"/>
      <c r="U85" s="267"/>
      <c r="V85" s="267">
        <v>1</v>
      </c>
      <c r="W85" s="267"/>
      <c r="X85" s="267"/>
      <c r="Y85" s="267"/>
      <c r="Z85" s="214"/>
      <c r="AA85" s="214"/>
      <c r="AB85" s="214"/>
      <c r="AC85" s="214"/>
      <c r="AD85" s="214"/>
      <c r="AE85" s="248" t="s">
        <v>369</v>
      </c>
      <c r="AF85" s="248" t="s">
        <v>376</v>
      </c>
      <c r="AG85" s="248" t="s">
        <v>373</v>
      </c>
      <c r="AH85" s="249">
        <v>1</v>
      </c>
      <c r="AI85" s="249">
        <v>12.5</v>
      </c>
      <c r="AJ85" s="250"/>
      <c r="AK85" s="248" t="s">
        <v>271</v>
      </c>
      <c r="AL85" s="248" t="s">
        <v>280</v>
      </c>
      <c r="AM85" s="248" t="s">
        <v>52</v>
      </c>
      <c r="AN85" s="248"/>
      <c r="AO85" s="248"/>
      <c r="AP85" s="248"/>
      <c r="AQ85" s="249">
        <f>2024-RIGHT(D85,4)</f>
        <v>9</v>
      </c>
      <c r="AR85" s="249">
        <f>100/AI85</f>
        <v>8</v>
      </c>
      <c r="AS85" s="250">
        <f>IF(AQ85&lt;AR85,M85-(M85*AI85/100)*AQ85,0)</f>
        <v>0</v>
      </c>
      <c r="AT85" s="213"/>
      <c r="AU85" s="213"/>
      <c r="AV85" s="213"/>
      <c r="AW85" s="213"/>
      <c r="AX85" s="213"/>
      <c r="AY85" s="213"/>
      <c r="AZ85" s="213"/>
      <c r="BA85" s="213"/>
      <c r="BB85" s="213"/>
      <c r="BC85" s="213"/>
      <c r="BD85" s="213"/>
      <c r="BE85" s="213"/>
      <c r="BF85" s="213"/>
    </row>
    <row r="86" spans="1:58" s="215" customFormat="1" ht="25.5" x14ac:dyDescent="0.2">
      <c r="A86" s="212">
        <v>24</v>
      </c>
      <c r="B86" s="213" t="s">
        <v>371</v>
      </c>
      <c r="C86" s="213" t="s">
        <v>377</v>
      </c>
      <c r="D86" s="212" t="s">
        <v>374</v>
      </c>
      <c r="E86" s="212" t="s">
        <v>39</v>
      </c>
      <c r="F86" s="212">
        <v>1</v>
      </c>
      <c r="G86" s="212">
        <v>1</v>
      </c>
      <c r="H86" s="212">
        <f t="shared" si="2"/>
        <v>0</v>
      </c>
      <c r="I86" s="212"/>
      <c r="J86" s="212"/>
      <c r="K86" s="212"/>
      <c r="L86" s="212"/>
      <c r="M86" s="214">
        <v>98159200</v>
      </c>
      <c r="N86" s="214">
        <v>0</v>
      </c>
      <c r="O86" s="267"/>
      <c r="P86" s="267"/>
      <c r="Q86" s="267">
        <v>1</v>
      </c>
      <c r="R86" s="267"/>
      <c r="S86" s="267"/>
      <c r="T86" s="267"/>
      <c r="U86" s="267"/>
      <c r="V86" s="267">
        <v>1</v>
      </c>
      <c r="W86" s="267"/>
      <c r="X86" s="267"/>
      <c r="Y86" s="267"/>
      <c r="Z86" s="214"/>
      <c r="AA86" s="214"/>
      <c r="AB86" s="214"/>
      <c r="AC86" s="214"/>
      <c r="AD86" s="214"/>
      <c r="AE86" s="248" t="s">
        <v>369</v>
      </c>
      <c r="AF86" s="248" t="s">
        <v>378</v>
      </c>
      <c r="AG86" s="248" t="s">
        <v>373</v>
      </c>
      <c r="AH86" s="249">
        <v>1</v>
      </c>
      <c r="AI86" s="249">
        <v>12.5</v>
      </c>
      <c r="AJ86" s="250"/>
      <c r="AK86" s="248" t="s">
        <v>271</v>
      </c>
      <c r="AL86" s="248" t="s">
        <v>280</v>
      </c>
      <c r="AM86" s="248" t="s">
        <v>52</v>
      </c>
      <c r="AN86" s="248"/>
      <c r="AO86" s="248"/>
      <c r="AP86" s="248"/>
      <c r="AQ86" s="249">
        <f>2024-RIGHT(D86,4)</f>
        <v>9</v>
      </c>
      <c r="AR86" s="249">
        <f>100/AI86</f>
        <v>8</v>
      </c>
      <c r="AS86" s="250">
        <f>IF(AQ86&lt;AR86,M86-(M86*AI86/100)*AQ86,0)</f>
        <v>0</v>
      </c>
      <c r="AT86" s="213"/>
      <c r="AU86" s="213"/>
      <c r="AV86" s="213"/>
      <c r="AW86" s="213"/>
      <c r="AX86" s="213"/>
      <c r="AY86" s="213"/>
      <c r="AZ86" s="213"/>
      <c r="BA86" s="213"/>
      <c r="BB86" s="213"/>
      <c r="BC86" s="213"/>
      <c r="BD86" s="213"/>
      <c r="BE86" s="213"/>
      <c r="BF86" s="213"/>
    </row>
    <row r="87" spans="1:58" s="215" customFormat="1" ht="25.5" x14ac:dyDescent="0.2">
      <c r="A87" s="212">
        <v>25</v>
      </c>
      <c r="B87" s="213" t="s">
        <v>380</v>
      </c>
      <c r="C87" s="213" t="s">
        <v>379</v>
      </c>
      <c r="D87" s="212" t="s">
        <v>374</v>
      </c>
      <c r="E87" s="212" t="s">
        <v>39</v>
      </c>
      <c r="F87" s="212">
        <v>1</v>
      </c>
      <c r="G87" s="212">
        <v>1</v>
      </c>
      <c r="H87" s="212">
        <f t="shared" si="2"/>
        <v>0</v>
      </c>
      <c r="I87" s="212"/>
      <c r="J87" s="212"/>
      <c r="K87" s="212"/>
      <c r="L87" s="212"/>
      <c r="M87" s="214">
        <v>95519200</v>
      </c>
      <c r="N87" s="214">
        <v>0</v>
      </c>
      <c r="O87" s="267"/>
      <c r="P87" s="267"/>
      <c r="Q87" s="267">
        <v>1</v>
      </c>
      <c r="R87" s="267"/>
      <c r="S87" s="267"/>
      <c r="T87" s="267"/>
      <c r="U87" s="267"/>
      <c r="V87" s="267">
        <v>1</v>
      </c>
      <c r="W87" s="267"/>
      <c r="X87" s="267"/>
      <c r="Y87" s="267"/>
      <c r="Z87" s="214"/>
      <c r="AA87" s="214"/>
      <c r="AB87" s="214"/>
      <c r="AC87" s="214"/>
      <c r="AD87" s="214"/>
      <c r="AE87" s="248" t="s">
        <v>369</v>
      </c>
      <c r="AF87" s="248" t="s">
        <v>381</v>
      </c>
      <c r="AG87" s="248" t="s">
        <v>382</v>
      </c>
      <c r="AH87" s="249">
        <v>1</v>
      </c>
      <c r="AI87" s="249">
        <v>12.5</v>
      </c>
      <c r="AJ87" s="250"/>
      <c r="AK87" s="248" t="s">
        <v>271</v>
      </c>
      <c r="AL87" s="248" t="s">
        <v>280</v>
      </c>
      <c r="AM87" s="248" t="s">
        <v>52</v>
      </c>
      <c r="AN87" s="248"/>
      <c r="AO87" s="248"/>
      <c r="AP87" s="248"/>
      <c r="AQ87" s="249">
        <f>2024-RIGHT(D87,4)</f>
        <v>9</v>
      </c>
      <c r="AR87" s="249">
        <f>100/AI87</f>
        <v>8</v>
      </c>
      <c r="AS87" s="250">
        <f>IF(AQ87&lt;AR87,M87-(M87*AI87/100)*AQ87,0)</f>
        <v>0</v>
      </c>
      <c r="AT87" s="213"/>
      <c r="AU87" s="213"/>
      <c r="AV87" s="213"/>
      <c r="AW87" s="213"/>
      <c r="AX87" s="213"/>
      <c r="AY87" s="213"/>
      <c r="AZ87" s="213"/>
      <c r="BA87" s="213"/>
      <c r="BB87" s="213"/>
      <c r="BC87" s="213"/>
      <c r="BD87" s="213"/>
      <c r="BE87" s="213"/>
      <c r="BF87" s="213"/>
    </row>
    <row r="88" spans="1:58" s="215" customFormat="1" ht="25.5" x14ac:dyDescent="0.2">
      <c r="A88" s="212">
        <v>26</v>
      </c>
      <c r="B88" s="213" t="s">
        <v>380</v>
      </c>
      <c r="C88" s="213" t="s">
        <v>383</v>
      </c>
      <c r="D88" s="212" t="s">
        <v>374</v>
      </c>
      <c r="E88" s="212" t="s">
        <v>39</v>
      </c>
      <c r="F88" s="212">
        <v>1</v>
      </c>
      <c r="G88" s="212">
        <v>1</v>
      </c>
      <c r="H88" s="212">
        <f t="shared" si="2"/>
        <v>0</v>
      </c>
      <c r="I88" s="212"/>
      <c r="J88" s="212"/>
      <c r="K88" s="212"/>
      <c r="L88" s="212"/>
      <c r="M88" s="214">
        <v>95519200</v>
      </c>
      <c r="N88" s="214">
        <v>0</v>
      </c>
      <c r="O88" s="267"/>
      <c r="P88" s="267"/>
      <c r="Q88" s="267">
        <v>1</v>
      </c>
      <c r="R88" s="267"/>
      <c r="S88" s="267"/>
      <c r="T88" s="267"/>
      <c r="U88" s="267"/>
      <c r="V88" s="267">
        <v>1</v>
      </c>
      <c r="W88" s="267"/>
      <c r="X88" s="267"/>
      <c r="Y88" s="267"/>
      <c r="Z88" s="214"/>
      <c r="AA88" s="214"/>
      <c r="AB88" s="214"/>
      <c r="AC88" s="214"/>
      <c r="AD88" s="214"/>
      <c r="AE88" s="248" t="s">
        <v>369</v>
      </c>
      <c r="AF88" s="248" t="s">
        <v>384</v>
      </c>
      <c r="AG88" s="248" t="s">
        <v>382</v>
      </c>
      <c r="AH88" s="249">
        <v>1</v>
      </c>
      <c r="AI88" s="249">
        <v>12.5</v>
      </c>
      <c r="AJ88" s="250"/>
      <c r="AK88" s="248" t="s">
        <v>271</v>
      </c>
      <c r="AL88" s="248" t="s">
        <v>280</v>
      </c>
      <c r="AM88" s="248" t="s">
        <v>52</v>
      </c>
      <c r="AN88" s="248"/>
      <c r="AO88" s="248"/>
      <c r="AP88" s="248"/>
      <c r="AQ88" s="249">
        <f>2024-RIGHT(D88,4)</f>
        <v>9</v>
      </c>
      <c r="AR88" s="249">
        <f>100/AI88</f>
        <v>8</v>
      </c>
      <c r="AS88" s="250">
        <f>IF(AQ88&lt;AR88,M88-(M88*AI88/100)*AQ88,0)</f>
        <v>0</v>
      </c>
      <c r="AT88" s="213"/>
      <c r="AU88" s="213"/>
      <c r="AV88" s="213"/>
      <c r="AW88" s="213"/>
      <c r="AX88" s="213"/>
      <c r="AY88" s="213"/>
      <c r="AZ88" s="213"/>
      <c r="BA88" s="213"/>
      <c r="BB88" s="213"/>
      <c r="BC88" s="213"/>
      <c r="BD88" s="213"/>
      <c r="BE88" s="213"/>
      <c r="BF88" s="213"/>
    </row>
    <row r="89" spans="1:58" s="215" customFormat="1" ht="25.5" x14ac:dyDescent="0.2">
      <c r="A89" s="212">
        <v>27</v>
      </c>
      <c r="B89" s="213" t="s">
        <v>387</v>
      </c>
      <c r="C89" s="213" t="s">
        <v>386</v>
      </c>
      <c r="D89" s="212" t="s">
        <v>390</v>
      </c>
      <c r="E89" s="212" t="s">
        <v>39</v>
      </c>
      <c r="F89" s="212">
        <v>1</v>
      </c>
      <c r="G89" s="212">
        <v>1</v>
      </c>
      <c r="H89" s="212">
        <f t="shared" si="2"/>
        <v>0</v>
      </c>
      <c r="I89" s="212"/>
      <c r="J89" s="212"/>
      <c r="K89" s="212"/>
      <c r="L89" s="212"/>
      <c r="M89" s="214">
        <v>60430950</v>
      </c>
      <c r="N89" s="214">
        <v>22661606.25</v>
      </c>
      <c r="O89" s="267"/>
      <c r="P89" s="267"/>
      <c r="Q89" s="267">
        <v>1</v>
      </c>
      <c r="R89" s="267"/>
      <c r="S89" s="267"/>
      <c r="T89" s="267"/>
      <c r="U89" s="267"/>
      <c r="V89" s="267">
        <v>1</v>
      </c>
      <c r="W89" s="267"/>
      <c r="X89" s="267"/>
      <c r="Y89" s="267"/>
      <c r="Z89" s="214"/>
      <c r="AA89" s="214"/>
      <c r="AB89" s="214"/>
      <c r="AC89" s="214"/>
      <c r="AD89" s="214"/>
      <c r="AE89" s="248" t="s">
        <v>385</v>
      </c>
      <c r="AF89" s="248" t="s">
        <v>388</v>
      </c>
      <c r="AG89" s="248" t="s">
        <v>389</v>
      </c>
      <c r="AH89" s="249">
        <v>1</v>
      </c>
      <c r="AI89" s="249">
        <v>12.5</v>
      </c>
      <c r="AJ89" s="250"/>
      <c r="AK89" s="248" t="s">
        <v>271</v>
      </c>
      <c r="AL89" s="248" t="s">
        <v>272</v>
      </c>
      <c r="AM89" s="248" t="s">
        <v>52</v>
      </c>
      <c r="AN89" s="248"/>
      <c r="AO89" s="248"/>
      <c r="AP89" s="248"/>
      <c r="AQ89" s="249">
        <f>2024-RIGHT(D89,4)</f>
        <v>5</v>
      </c>
      <c r="AR89" s="249">
        <f>100/AI89</f>
        <v>8</v>
      </c>
      <c r="AS89" s="250">
        <f>IF(AQ89&lt;AR89,M89-(M89*AI89/100)*AQ89,0)</f>
        <v>22661606.25</v>
      </c>
      <c r="AT89" s="213"/>
      <c r="AU89" s="213"/>
      <c r="AV89" s="213"/>
      <c r="AW89" s="213"/>
      <c r="AX89" s="213"/>
      <c r="AY89" s="213"/>
      <c r="AZ89" s="213"/>
      <c r="BA89" s="213"/>
      <c r="BB89" s="213"/>
      <c r="BC89" s="213"/>
      <c r="BD89" s="213"/>
      <c r="BE89" s="213"/>
      <c r="BF89" s="213"/>
    </row>
    <row r="90" spans="1:58" s="215" customFormat="1" ht="25.5" x14ac:dyDescent="0.2">
      <c r="A90" s="212">
        <v>28</v>
      </c>
      <c r="B90" s="213" t="s">
        <v>387</v>
      </c>
      <c r="C90" s="213" t="s">
        <v>391</v>
      </c>
      <c r="D90" s="212" t="s">
        <v>390</v>
      </c>
      <c r="E90" s="212" t="s">
        <v>39</v>
      </c>
      <c r="F90" s="212">
        <v>1</v>
      </c>
      <c r="G90" s="212">
        <v>1</v>
      </c>
      <c r="H90" s="212">
        <f t="shared" si="2"/>
        <v>0</v>
      </c>
      <c r="I90" s="212"/>
      <c r="J90" s="212"/>
      <c r="K90" s="212"/>
      <c r="L90" s="212"/>
      <c r="M90" s="214">
        <v>60430950</v>
      </c>
      <c r="N90" s="214">
        <v>22661606.25</v>
      </c>
      <c r="O90" s="267"/>
      <c r="P90" s="267"/>
      <c r="Q90" s="267">
        <v>1</v>
      </c>
      <c r="R90" s="267"/>
      <c r="S90" s="267"/>
      <c r="T90" s="267"/>
      <c r="U90" s="267"/>
      <c r="V90" s="267">
        <v>1</v>
      </c>
      <c r="W90" s="267"/>
      <c r="X90" s="267"/>
      <c r="Y90" s="267"/>
      <c r="Z90" s="214"/>
      <c r="AA90" s="214"/>
      <c r="AB90" s="214"/>
      <c r="AC90" s="214"/>
      <c r="AD90" s="214"/>
      <c r="AE90" s="248" t="s">
        <v>385</v>
      </c>
      <c r="AF90" s="248" t="s">
        <v>392</v>
      </c>
      <c r="AG90" s="248" t="s">
        <v>389</v>
      </c>
      <c r="AH90" s="249">
        <v>1</v>
      </c>
      <c r="AI90" s="249">
        <v>12.5</v>
      </c>
      <c r="AJ90" s="250"/>
      <c r="AK90" s="248" t="s">
        <v>271</v>
      </c>
      <c r="AL90" s="248" t="s">
        <v>272</v>
      </c>
      <c r="AM90" s="248" t="s">
        <v>52</v>
      </c>
      <c r="AN90" s="248"/>
      <c r="AO90" s="248"/>
      <c r="AP90" s="248"/>
      <c r="AQ90" s="249">
        <f>2024-RIGHT(D90,4)</f>
        <v>5</v>
      </c>
      <c r="AR90" s="249">
        <f>100/AI90</f>
        <v>8</v>
      </c>
      <c r="AS90" s="250">
        <f>IF(AQ90&lt;AR90,M90-(M90*AI90/100)*AQ90,0)</f>
        <v>22661606.25</v>
      </c>
      <c r="AT90" s="213"/>
      <c r="AU90" s="213"/>
      <c r="AV90" s="213"/>
      <c r="AW90" s="213"/>
      <c r="AX90" s="213"/>
      <c r="AY90" s="213"/>
      <c r="AZ90" s="213"/>
      <c r="BA90" s="213"/>
      <c r="BB90" s="213"/>
      <c r="BC90" s="213"/>
      <c r="BD90" s="213"/>
      <c r="BE90" s="213"/>
      <c r="BF90" s="213"/>
    </row>
    <row r="91" spans="1:58" s="215" customFormat="1" ht="25.5" x14ac:dyDescent="0.2">
      <c r="A91" s="212">
        <v>29</v>
      </c>
      <c r="B91" s="213" t="s">
        <v>387</v>
      </c>
      <c r="C91" s="213" t="s">
        <v>393</v>
      </c>
      <c r="D91" s="212" t="s">
        <v>390</v>
      </c>
      <c r="E91" s="212" t="s">
        <v>39</v>
      </c>
      <c r="F91" s="212">
        <v>1</v>
      </c>
      <c r="G91" s="212">
        <v>1</v>
      </c>
      <c r="H91" s="212">
        <f t="shared" si="2"/>
        <v>0</v>
      </c>
      <c r="I91" s="212"/>
      <c r="J91" s="212"/>
      <c r="K91" s="212"/>
      <c r="L91" s="212"/>
      <c r="M91" s="214">
        <v>60430950</v>
      </c>
      <c r="N91" s="214">
        <v>22661606.25</v>
      </c>
      <c r="O91" s="267"/>
      <c r="P91" s="267"/>
      <c r="Q91" s="267">
        <v>1</v>
      </c>
      <c r="R91" s="267"/>
      <c r="S91" s="267"/>
      <c r="T91" s="267"/>
      <c r="U91" s="267"/>
      <c r="V91" s="267">
        <v>1</v>
      </c>
      <c r="W91" s="267"/>
      <c r="X91" s="267"/>
      <c r="Y91" s="267"/>
      <c r="Z91" s="214"/>
      <c r="AA91" s="214"/>
      <c r="AB91" s="214"/>
      <c r="AC91" s="214"/>
      <c r="AD91" s="214"/>
      <c r="AE91" s="248" t="s">
        <v>385</v>
      </c>
      <c r="AF91" s="248" t="s">
        <v>394</v>
      </c>
      <c r="AG91" s="248" t="s">
        <v>389</v>
      </c>
      <c r="AH91" s="249">
        <v>1</v>
      </c>
      <c r="AI91" s="249">
        <v>12.5</v>
      </c>
      <c r="AJ91" s="250"/>
      <c r="AK91" s="248" t="s">
        <v>271</v>
      </c>
      <c r="AL91" s="248" t="s">
        <v>272</v>
      </c>
      <c r="AM91" s="248" t="s">
        <v>52</v>
      </c>
      <c r="AN91" s="248"/>
      <c r="AO91" s="248"/>
      <c r="AP91" s="248"/>
      <c r="AQ91" s="249">
        <f>2024-RIGHT(D91,4)</f>
        <v>5</v>
      </c>
      <c r="AR91" s="249">
        <f>100/AI91</f>
        <v>8</v>
      </c>
      <c r="AS91" s="250">
        <f>IF(AQ91&lt;AR91,M91-(M91*AI91/100)*AQ91,0)</f>
        <v>22661606.25</v>
      </c>
      <c r="AT91" s="213"/>
      <c r="AU91" s="213"/>
      <c r="AV91" s="213"/>
      <c r="AW91" s="213"/>
      <c r="AX91" s="213"/>
      <c r="AY91" s="213"/>
      <c r="AZ91" s="213"/>
      <c r="BA91" s="213"/>
      <c r="BB91" s="213"/>
      <c r="BC91" s="213"/>
      <c r="BD91" s="213"/>
      <c r="BE91" s="213"/>
      <c r="BF91" s="213"/>
    </row>
    <row r="92" spans="1:58" s="215" customFormat="1" ht="25.5" x14ac:dyDescent="0.2">
      <c r="A92" s="212">
        <v>30</v>
      </c>
      <c r="B92" s="213" t="s">
        <v>397</v>
      </c>
      <c r="C92" s="213" t="s">
        <v>396</v>
      </c>
      <c r="D92" s="212" t="s">
        <v>400</v>
      </c>
      <c r="E92" s="212" t="s">
        <v>39</v>
      </c>
      <c r="F92" s="212">
        <v>1</v>
      </c>
      <c r="G92" s="212">
        <v>1</v>
      </c>
      <c r="H92" s="212">
        <f t="shared" si="2"/>
        <v>0</v>
      </c>
      <c r="I92" s="212"/>
      <c r="J92" s="212"/>
      <c r="K92" s="212"/>
      <c r="L92" s="212"/>
      <c r="M92" s="214">
        <v>43120000</v>
      </c>
      <c r="N92" s="214">
        <v>16170000</v>
      </c>
      <c r="O92" s="267"/>
      <c r="P92" s="267"/>
      <c r="Q92" s="267">
        <v>1</v>
      </c>
      <c r="R92" s="267"/>
      <c r="S92" s="267"/>
      <c r="T92" s="267"/>
      <c r="U92" s="267"/>
      <c r="V92" s="267">
        <v>1</v>
      </c>
      <c r="W92" s="267"/>
      <c r="X92" s="267"/>
      <c r="Y92" s="267"/>
      <c r="Z92" s="214"/>
      <c r="AA92" s="214"/>
      <c r="AB92" s="214"/>
      <c r="AC92" s="214"/>
      <c r="AD92" s="214"/>
      <c r="AE92" s="248" t="s">
        <v>395</v>
      </c>
      <c r="AF92" s="248" t="s">
        <v>398</v>
      </c>
      <c r="AG92" s="248" t="s">
        <v>399</v>
      </c>
      <c r="AH92" s="249">
        <v>1</v>
      </c>
      <c r="AI92" s="249">
        <v>12.5</v>
      </c>
      <c r="AJ92" s="250"/>
      <c r="AK92" s="248" t="s">
        <v>271</v>
      </c>
      <c r="AL92" s="248" t="s">
        <v>280</v>
      </c>
      <c r="AM92" s="248" t="s">
        <v>52</v>
      </c>
      <c r="AN92" s="248"/>
      <c r="AO92" s="248"/>
      <c r="AP92" s="248"/>
      <c r="AQ92" s="249">
        <f>2024-RIGHT(D92,4)</f>
        <v>5</v>
      </c>
      <c r="AR92" s="249">
        <f>100/AI92</f>
        <v>8</v>
      </c>
      <c r="AS92" s="250">
        <f>IF(AQ92&lt;AR92,M92-(M92*AI92/100)*AQ92,0)</f>
        <v>16170000</v>
      </c>
      <c r="AT92" s="213"/>
      <c r="AU92" s="213"/>
      <c r="AV92" s="213"/>
      <c r="AW92" s="213"/>
      <c r="AX92" s="213"/>
      <c r="AY92" s="213"/>
      <c r="AZ92" s="213"/>
      <c r="BA92" s="213"/>
      <c r="BB92" s="213"/>
      <c r="BC92" s="213"/>
      <c r="BD92" s="213"/>
      <c r="BE92" s="213"/>
      <c r="BF92" s="213"/>
    </row>
    <row r="93" spans="1:58" s="215" customFormat="1" ht="25.5" x14ac:dyDescent="0.2">
      <c r="A93" s="212">
        <v>31</v>
      </c>
      <c r="B93" s="213" t="s">
        <v>403</v>
      </c>
      <c r="C93" s="213" t="s">
        <v>402</v>
      </c>
      <c r="D93" s="212" t="s">
        <v>406</v>
      </c>
      <c r="E93" s="212" t="s">
        <v>39</v>
      </c>
      <c r="F93" s="212">
        <v>1</v>
      </c>
      <c r="G93" s="212">
        <v>1</v>
      </c>
      <c r="H93" s="212">
        <f t="shared" si="2"/>
        <v>0</v>
      </c>
      <c r="I93" s="212"/>
      <c r="J93" s="212"/>
      <c r="K93" s="212"/>
      <c r="L93" s="212"/>
      <c r="M93" s="214">
        <v>38520000</v>
      </c>
      <c r="N93" s="214">
        <v>19260000</v>
      </c>
      <c r="O93" s="267"/>
      <c r="P93" s="267"/>
      <c r="Q93" s="267">
        <v>1</v>
      </c>
      <c r="R93" s="267"/>
      <c r="S93" s="267"/>
      <c r="T93" s="267"/>
      <c r="U93" s="267"/>
      <c r="V93" s="267">
        <v>1</v>
      </c>
      <c r="W93" s="267"/>
      <c r="X93" s="267"/>
      <c r="Y93" s="267"/>
      <c r="Z93" s="214"/>
      <c r="AA93" s="214"/>
      <c r="AB93" s="214"/>
      <c r="AC93" s="214"/>
      <c r="AD93" s="214"/>
      <c r="AE93" s="248" t="s">
        <v>401</v>
      </c>
      <c r="AF93" s="248" t="s">
        <v>404</v>
      </c>
      <c r="AG93" s="248" t="s">
        <v>405</v>
      </c>
      <c r="AH93" s="249">
        <v>1</v>
      </c>
      <c r="AI93" s="249">
        <v>12.5</v>
      </c>
      <c r="AJ93" s="250"/>
      <c r="AK93" s="248" t="s">
        <v>271</v>
      </c>
      <c r="AL93" s="248" t="s">
        <v>280</v>
      </c>
      <c r="AM93" s="248" t="s">
        <v>52</v>
      </c>
      <c r="AN93" s="248"/>
      <c r="AO93" s="248"/>
      <c r="AP93" s="248"/>
      <c r="AQ93" s="249">
        <f>2024-RIGHT(D93,4)</f>
        <v>4</v>
      </c>
      <c r="AR93" s="249">
        <f>100/AI93</f>
        <v>8</v>
      </c>
      <c r="AS93" s="250">
        <f>IF(AQ93&lt;AR93,M93-(M93*AI93/100)*AQ93,0)</f>
        <v>19260000</v>
      </c>
      <c r="AT93" s="213"/>
      <c r="AU93" s="213"/>
      <c r="AV93" s="213"/>
      <c r="AW93" s="213"/>
      <c r="AX93" s="213"/>
      <c r="AY93" s="213"/>
      <c r="AZ93" s="213"/>
      <c r="BA93" s="213"/>
      <c r="BB93" s="213"/>
      <c r="BC93" s="213"/>
      <c r="BD93" s="213"/>
      <c r="BE93" s="213"/>
      <c r="BF93" s="213"/>
    </row>
    <row r="94" spans="1:58" s="215" customFormat="1" ht="25.5" x14ac:dyDescent="0.2">
      <c r="A94" s="212">
        <v>32</v>
      </c>
      <c r="B94" s="213" t="s">
        <v>409</v>
      </c>
      <c r="C94" s="213" t="s">
        <v>408</v>
      </c>
      <c r="D94" s="212" t="s">
        <v>412</v>
      </c>
      <c r="E94" s="212" t="s">
        <v>39</v>
      </c>
      <c r="F94" s="212">
        <v>1</v>
      </c>
      <c r="G94" s="212">
        <v>1</v>
      </c>
      <c r="H94" s="212">
        <f t="shared" si="2"/>
        <v>0</v>
      </c>
      <c r="I94" s="212"/>
      <c r="J94" s="212"/>
      <c r="K94" s="212"/>
      <c r="L94" s="212"/>
      <c r="M94" s="214">
        <v>18420000</v>
      </c>
      <c r="N94" s="214">
        <v>13815000</v>
      </c>
      <c r="O94" s="267"/>
      <c r="P94" s="267"/>
      <c r="Q94" s="267">
        <v>1</v>
      </c>
      <c r="R94" s="267"/>
      <c r="S94" s="267"/>
      <c r="T94" s="267"/>
      <c r="U94" s="267"/>
      <c r="V94" s="267">
        <v>1</v>
      </c>
      <c r="W94" s="267"/>
      <c r="X94" s="267"/>
      <c r="Y94" s="267"/>
      <c r="Z94" s="214"/>
      <c r="AA94" s="214"/>
      <c r="AB94" s="214"/>
      <c r="AC94" s="214"/>
      <c r="AD94" s="214"/>
      <c r="AE94" s="248" t="s">
        <v>407</v>
      </c>
      <c r="AF94" s="248" t="s">
        <v>410</v>
      </c>
      <c r="AG94" s="248" t="s">
        <v>411</v>
      </c>
      <c r="AH94" s="249">
        <v>1</v>
      </c>
      <c r="AI94" s="249">
        <v>12.5</v>
      </c>
      <c r="AJ94" s="250"/>
      <c r="AK94" s="248" t="s">
        <v>271</v>
      </c>
      <c r="AL94" s="248" t="s">
        <v>280</v>
      </c>
      <c r="AM94" s="248" t="s">
        <v>52</v>
      </c>
      <c r="AN94" s="248"/>
      <c r="AO94" s="248"/>
      <c r="AP94" s="248"/>
      <c r="AQ94" s="249">
        <f>2024-RIGHT(D94,4)</f>
        <v>2</v>
      </c>
      <c r="AR94" s="249">
        <f>100/AI94</f>
        <v>8</v>
      </c>
      <c r="AS94" s="250">
        <f>IF(AQ94&lt;AR94,M94-(M94*AI94/100)*AQ94,0)</f>
        <v>13815000</v>
      </c>
      <c r="AT94" s="213"/>
      <c r="AU94" s="213"/>
      <c r="AV94" s="213"/>
      <c r="AW94" s="213"/>
      <c r="AX94" s="213"/>
      <c r="AY94" s="213"/>
      <c r="AZ94" s="213"/>
      <c r="BA94" s="213"/>
      <c r="BB94" s="213"/>
      <c r="BC94" s="213"/>
      <c r="BD94" s="213"/>
      <c r="BE94" s="213"/>
      <c r="BF94" s="213"/>
    </row>
    <row r="95" spans="1:58" s="215" customFormat="1" ht="25.5" x14ac:dyDescent="0.2">
      <c r="A95" s="212">
        <v>33</v>
      </c>
      <c r="B95" s="213" t="s">
        <v>415</v>
      </c>
      <c r="C95" s="213" t="s">
        <v>414</v>
      </c>
      <c r="D95" s="212" t="s">
        <v>418</v>
      </c>
      <c r="E95" s="212" t="s">
        <v>39</v>
      </c>
      <c r="F95" s="212">
        <v>1</v>
      </c>
      <c r="G95" s="212">
        <v>1</v>
      </c>
      <c r="H95" s="212">
        <f t="shared" si="2"/>
        <v>0</v>
      </c>
      <c r="I95" s="212"/>
      <c r="J95" s="212"/>
      <c r="K95" s="212"/>
      <c r="L95" s="212"/>
      <c r="M95" s="214">
        <v>19915000</v>
      </c>
      <c r="N95" s="214">
        <v>17425625</v>
      </c>
      <c r="O95" s="267"/>
      <c r="P95" s="267"/>
      <c r="Q95" s="267">
        <v>1</v>
      </c>
      <c r="R95" s="267"/>
      <c r="S95" s="267"/>
      <c r="T95" s="267"/>
      <c r="U95" s="267"/>
      <c r="V95" s="267"/>
      <c r="W95" s="267"/>
      <c r="X95" s="267">
        <v>1</v>
      </c>
      <c r="Y95" s="267"/>
      <c r="Z95" s="214"/>
      <c r="AA95" s="214"/>
      <c r="AB95" s="214"/>
      <c r="AC95" s="214"/>
      <c r="AD95" s="214"/>
      <c r="AE95" s="248" t="s">
        <v>413</v>
      </c>
      <c r="AF95" s="248" t="s">
        <v>416</v>
      </c>
      <c r="AG95" s="248" t="s">
        <v>417</v>
      </c>
      <c r="AH95" s="249">
        <v>1</v>
      </c>
      <c r="AI95" s="249">
        <v>12.5</v>
      </c>
      <c r="AJ95" s="250"/>
      <c r="AK95" s="248" t="s">
        <v>419</v>
      </c>
      <c r="AL95" s="248" t="s">
        <v>280</v>
      </c>
      <c r="AM95" s="248" t="s">
        <v>52</v>
      </c>
      <c r="AN95" s="248"/>
      <c r="AO95" s="248"/>
      <c r="AP95" s="248"/>
      <c r="AQ95" s="249">
        <f>2024-RIGHT(D95,4)</f>
        <v>1</v>
      </c>
      <c r="AR95" s="249">
        <f>100/AI95</f>
        <v>8</v>
      </c>
      <c r="AS95" s="250">
        <f>IF(AQ95&lt;AR95,M95-(M95*AI95/100)*AQ95,0)</f>
        <v>17425625</v>
      </c>
      <c r="AT95" s="213"/>
      <c r="AU95" s="213"/>
      <c r="AV95" s="213"/>
      <c r="AW95" s="213"/>
      <c r="AX95" s="213"/>
      <c r="AY95" s="213"/>
      <c r="AZ95" s="213"/>
      <c r="BA95" s="213"/>
      <c r="BB95" s="213"/>
      <c r="BC95" s="213"/>
      <c r="BD95" s="213"/>
      <c r="BE95" s="213"/>
      <c r="BF95" s="213"/>
    </row>
    <row r="96" spans="1:58" s="215" customFormat="1" ht="25.5" x14ac:dyDescent="0.2">
      <c r="A96" s="212">
        <v>34</v>
      </c>
      <c r="B96" s="213" t="s">
        <v>422</v>
      </c>
      <c r="C96" s="213" t="s">
        <v>421</v>
      </c>
      <c r="D96" s="212" t="s">
        <v>425</v>
      </c>
      <c r="E96" s="212" t="s">
        <v>1182</v>
      </c>
      <c r="F96" s="212">
        <v>1</v>
      </c>
      <c r="G96" s="212">
        <v>1</v>
      </c>
      <c r="H96" s="212">
        <f t="shared" si="2"/>
        <v>0</v>
      </c>
      <c r="I96" s="212"/>
      <c r="J96" s="212"/>
      <c r="K96" s="212"/>
      <c r="L96" s="212"/>
      <c r="M96" s="214">
        <v>1448400000</v>
      </c>
      <c r="N96" s="214">
        <v>482317200</v>
      </c>
      <c r="O96" s="267"/>
      <c r="P96" s="267"/>
      <c r="Q96" s="267">
        <v>1</v>
      </c>
      <c r="R96" s="267"/>
      <c r="S96" s="267"/>
      <c r="T96" s="267"/>
      <c r="U96" s="267"/>
      <c r="V96" s="267">
        <v>1</v>
      </c>
      <c r="W96" s="267"/>
      <c r="X96" s="267"/>
      <c r="Y96" s="267"/>
      <c r="Z96" s="214"/>
      <c r="AA96" s="214"/>
      <c r="AB96" s="214"/>
      <c r="AC96" s="214"/>
      <c r="AD96" s="214"/>
      <c r="AE96" s="248" t="s">
        <v>420</v>
      </c>
      <c r="AF96" s="248" t="s">
        <v>423</v>
      </c>
      <c r="AG96" s="248" t="s">
        <v>424</v>
      </c>
      <c r="AH96" s="249">
        <v>1</v>
      </c>
      <c r="AI96" s="249">
        <v>6.67</v>
      </c>
      <c r="AJ96" s="250"/>
      <c r="AK96" s="248" t="s">
        <v>271</v>
      </c>
      <c r="AL96" s="248" t="s">
        <v>426</v>
      </c>
      <c r="AM96" s="248" t="s">
        <v>52</v>
      </c>
      <c r="AN96" s="248"/>
      <c r="AO96" s="248"/>
      <c r="AP96" s="248"/>
      <c r="AQ96" s="249">
        <f>2024-RIGHT(D96,4)</f>
        <v>10</v>
      </c>
      <c r="AR96" s="249">
        <f>100/AI96</f>
        <v>14.992503748125937</v>
      </c>
      <c r="AS96" s="250">
        <f>IF(AQ96&lt;AR96,M96-(M96*AI96/100)*AQ96,0)</f>
        <v>482317200</v>
      </c>
      <c r="AT96" s="213"/>
      <c r="AU96" s="213"/>
      <c r="AV96" s="213"/>
      <c r="AW96" s="213"/>
      <c r="AX96" s="213"/>
      <c r="AY96" s="213"/>
      <c r="AZ96" s="213"/>
      <c r="BA96" s="213"/>
      <c r="BB96" s="213"/>
      <c r="BC96" s="213"/>
      <c r="BD96" s="213"/>
      <c r="BE96" s="213"/>
      <c r="BF96" s="213"/>
    </row>
    <row r="97" spans="1:58" s="215" customFormat="1" ht="25.5" x14ac:dyDescent="0.2">
      <c r="A97" s="212">
        <v>35</v>
      </c>
      <c r="B97" s="213" t="s">
        <v>429</v>
      </c>
      <c r="C97" s="213" t="s">
        <v>428</v>
      </c>
      <c r="D97" s="212" t="s">
        <v>432</v>
      </c>
      <c r="E97" s="212" t="s">
        <v>1182</v>
      </c>
      <c r="F97" s="212">
        <v>1</v>
      </c>
      <c r="G97" s="212">
        <v>1</v>
      </c>
      <c r="H97" s="212">
        <f t="shared" si="2"/>
        <v>0</v>
      </c>
      <c r="I97" s="212"/>
      <c r="J97" s="212"/>
      <c r="K97" s="212"/>
      <c r="L97" s="212"/>
      <c r="M97" s="214">
        <v>1260000000</v>
      </c>
      <c r="N97" s="214">
        <v>0</v>
      </c>
      <c r="O97" s="267"/>
      <c r="P97" s="267"/>
      <c r="Q97" s="267">
        <v>1</v>
      </c>
      <c r="R97" s="267"/>
      <c r="S97" s="267"/>
      <c r="T97" s="267"/>
      <c r="U97" s="267"/>
      <c r="V97" s="267"/>
      <c r="W97" s="267"/>
      <c r="X97" s="267">
        <v>1</v>
      </c>
      <c r="Y97" s="267"/>
      <c r="Z97" s="214"/>
      <c r="AA97" s="214"/>
      <c r="AB97" s="214"/>
      <c r="AC97" s="214"/>
      <c r="AD97" s="214"/>
      <c r="AE97" s="248" t="s">
        <v>427</v>
      </c>
      <c r="AF97" s="248" t="s">
        <v>430</v>
      </c>
      <c r="AG97" s="248" t="s">
        <v>431</v>
      </c>
      <c r="AH97" s="249">
        <v>1</v>
      </c>
      <c r="AI97" s="249">
        <v>10</v>
      </c>
      <c r="AJ97" s="250"/>
      <c r="AK97" s="248" t="s">
        <v>433</v>
      </c>
      <c r="AL97" s="248" t="s">
        <v>426</v>
      </c>
      <c r="AM97" s="248" t="s">
        <v>52</v>
      </c>
      <c r="AN97" s="248"/>
      <c r="AO97" s="248"/>
      <c r="AP97" s="248"/>
      <c r="AQ97" s="249">
        <f>2024-RIGHT(D97,4)</f>
        <v>20</v>
      </c>
      <c r="AR97" s="249">
        <f>100/AI97</f>
        <v>10</v>
      </c>
      <c r="AS97" s="250">
        <f>IF(AQ97&lt;AR97,M97-(M97*AI97/100)*AQ97,0)</f>
        <v>0</v>
      </c>
      <c r="AT97" s="213"/>
      <c r="AU97" s="213"/>
      <c r="AV97" s="213"/>
      <c r="AW97" s="213"/>
      <c r="AX97" s="213"/>
      <c r="AY97" s="213"/>
      <c r="AZ97" s="213"/>
      <c r="BA97" s="213"/>
      <c r="BB97" s="213"/>
      <c r="BC97" s="213"/>
      <c r="BD97" s="213"/>
      <c r="BE97" s="213"/>
      <c r="BF97" s="213"/>
    </row>
    <row r="98" spans="1:58" s="215" customFormat="1" ht="25.5" x14ac:dyDescent="0.2">
      <c r="A98" s="212">
        <v>36</v>
      </c>
      <c r="B98" s="213" t="s">
        <v>436</v>
      </c>
      <c r="C98" s="213" t="s">
        <v>435</v>
      </c>
      <c r="D98" s="212" t="s">
        <v>439</v>
      </c>
      <c r="E98" s="212" t="s">
        <v>1182</v>
      </c>
      <c r="F98" s="212">
        <v>1</v>
      </c>
      <c r="G98" s="212">
        <v>1</v>
      </c>
      <c r="H98" s="212">
        <f t="shared" si="2"/>
        <v>0</v>
      </c>
      <c r="I98" s="212"/>
      <c r="J98" s="212"/>
      <c r="K98" s="212"/>
      <c r="L98" s="212"/>
      <c r="M98" s="214">
        <v>3126600000</v>
      </c>
      <c r="N98" s="214">
        <v>1666790460</v>
      </c>
      <c r="O98" s="267"/>
      <c r="P98" s="267"/>
      <c r="Q98" s="267">
        <v>1</v>
      </c>
      <c r="R98" s="267"/>
      <c r="S98" s="267"/>
      <c r="T98" s="267"/>
      <c r="U98" s="267"/>
      <c r="V98" s="267">
        <v>1</v>
      </c>
      <c r="W98" s="267"/>
      <c r="X98" s="267"/>
      <c r="Y98" s="267"/>
      <c r="Z98" s="214"/>
      <c r="AA98" s="214"/>
      <c r="AB98" s="214"/>
      <c r="AC98" s="214"/>
      <c r="AD98" s="214"/>
      <c r="AE98" s="248" t="s">
        <v>434</v>
      </c>
      <c r="AF98" s="248" t="s">
        <v>437</v>
      </c>
      <c r="AG98" s="248" t="s">
        <v>438</v>
      </c>
      <c r="AH98" s="249">
        <v>1</v>
      </c>
      <c r="AI98" s="249">
        <v>6.67</v>
      </c>
      <c r="AJ98" s="250"/>
      <c r="AK98" s="248" t="s">
        <v>271</v>
      </c>
      <c r="AL98" s="248" t="s">
        <v>426</v>
      </c>
      <c r="AM98" s="248" t="s">
        <v>52</v>
      </c>
      <c r="AN98" s="248"/>
      <c r="AO98" s="248"/>
      <c r="AP98" s="248"/>
      <c r="AQ98" s="249">
        <f>2024-RIGHT(D98,4)</f>
        <v>7</v>
      </c>
      <c r="AR98" s="249">
        <f>100/AI98</f>
        <v>14.992503748125937</v>
      </c>
      <c r="AS98" s="250">
        <f>IF(AQ98&lt;AR98,M98-(M98*AI98/100)*AQ98,0)</f>
        <v>1666790460</v>
      </c>
      <c r="AT98" s="213"/>
      <c r="AU98" s="213"/>
      <c r="AV98" s="213"/>
      <c r="AW98" s="213"/>
      <c r="AX98" s="213"/>
      <c r="AY98" s="213"/>
      <c r="AZ98" s="213"/>
      <c r="BA98" s="213"/>
      <c r="BB98" s="213"/>
      <c r="BC98" s="213"/>
      <c r="BD98" s="213"/>
      <c r="BE98" s="213"/>
      <c r="BF98" s="213"/>
    </row>
    <row r="99" spans="1:58" s="215" customFormat="1" ht="25.5" x14ac:dyDescent="0.2">
      <c r="A99" s="212">
        <v>38</v>
      </c>
      <c r="B99" s="213" t="s">
        <v>442</v>
      </c>
      <c r="C99" s="213" t="s">
        <v>441</v>
      </c>
      <c r="D99" s="212" t="s">
        <v>445</v>
      </c>
      <c r="E99" s="212" t="s">
        <v>1182</v>
      </c>
      <c r="F99" s="212">
        <v>1</v>
      </c>
      <c r="G99" s="212">
        <v>1</v>
      </c>
      <c r="H99" s="212">
        <f t="shared" si="2"/>
        <v>0</v>
      </c>
      <c r="I99" s="212"/>
      <c r="J99" s="212"/>
      <c r="K99" s="212"/>
      <c r="L99" s="212"/>
      <c r="M99" s="214">
        <v>1161160000</v>
      </c>
      <c r="N99" s="214">
        <v>0</v>
      </c>
      <c r="O99" s="267"/>
      <c r="P99" s="267"/>
      <c r="Q99" s="267">
        <v>1</v>
      </c>
      <c r="R99" s="267"/>
      <c r="S99" s="267"/>
      <c r="T99" s="267"/>
      <c r="U99" s="267"/>
      <c r="V99" s="267"/>
      <c r="W99" s="267"/>
      <c r="X99" s="267">
        <v>1</v>
      </c>
      <c r="Y99" s="267"/>
      <c r="Z99" s="214"/>
      <c r="AA99" s="214"/>
      <c r="AB99" s="214"/>
      <c r="AC99" s="214"/>
      <c r="AD99" s="214"/>
      <c r="AE99" s="248" t="s">
        <v>440</v>
      </c>
      <c r="AF99" s="248" t="s">
        <v>443</v>
      </c>
      <c r="AG99" s="248" t="s">
        <v>444</v>
      </c>
      <c r="AH99" s="249">
        <v>1</v>
      </c>
      <c r="AI99" s="249">
        <v>10</v>
      </c>
      <c r="AJ99" s="250"/>
      <c r="AK99" s="248" t="s">
        <v>446</v>
      </c>
      <c r="AL99" s="248" t="s">
        <v>426</v>
      </c>
      <c r="AM99" s="248" t="s">
        <v>52</v>
      </c>
      <c r="AN99" s="248"/>
      <c r="AO99" s="248"/>
      <c r="AP99" s="248"/>
      <c r="AQ99" s="249">
        <f>2024-RIGHT(D99,4)</f>
        <v>12</v>
      </c>
      <c r="AR99" s="249">
        <f>100/AI99</f>
        <v>10</v>
      </c>
      <c r="AS99" s="250">
        <f>IF(AQ99&lt;AR99,M99-(M99*AI99/100)*AQ99,0)</f>
        <v>0</v>
      </c>
      <c r="AT99" s="213"/>
      <c r="AU99" s="213"/>
      <c r="AV99" s="213"/>
      <c r="AW99" s="213"/>
      <c r="AX99" s="213"/>
      <c r="AY99" s="213"/>
      <c r="AZ99" s="213"/>
      <c r="BA99" s="213"/>
      <c r="BB99" s="213"/>
      <c r="BC99" s="213"/>
      <c r="BD99" s="213"/>
      <c r="BE99" s="213"/>
      <c r="BF99" s="213"/>
    </row>
    <row r="100" spans="1:58" s="215" customFormat="1" ht="25.5" x14ac:dyDescent="0.2">
      <c r="A100" s="212">
        <v>39</v>
      </c>
      <c r="B100" s="213" t="s">
        <v>449</v>
      </c>
      <c r="C100" s="213" t="s">
        <v>448</v>
      </c>
      <c r="D100" s="212" t="s">
        <v>452</v>
      </c>
      <c r="E100" s="212" t="s">
        <v>1182</v>
      </c>
      <c r="F100" s="212">
        <v>1</v>
      </c>
      <c r="G100" s="212">
        <v>1</v>
      </c>
      <c r="H100" s="212">
        <f t="shared" si="2"/>
        <v>0</v>
      </c>
      <c r="I100" s="212"/>
      <c r="J100" s="212"/>
      <c r="K100" s="212"/>
      <c r="L100" s="212"/>
      <c r="M100" s="214">
        <v>691000000</v>
      </c>
      <c r="N100" s="214">
        <v>0</v>
      </c>
      <c r="O100" s="267"/>
      <c r="P100" s="267"/>
      <c r="Q100" s="267"/>
      <c r="R100" s="267"/>
      <c r="S100" s="267">
        <v>1</v>
      </c>
      <c r="T100" s="267"/>
      <c r="U100" s="267"/>
      <c r="V100" s="267">
        <v>1</v>
      </c>
      <c r="W100" s="267"/>
      <c r="X100" s="267"/>
      <c r="Y100" s="267"/>
      <c r="Z100" s="214"/>
      <c r="AA100" s="214"/>
      <c r="AB100" s="214"/>
      <c r="AC100" s="214"/>
      <c r="AD100" s="214"/>
      <c r="AE100" s="248" t="s">
        <v>447</v>
      </c>
      <c r="AF100" s="248" t="s">
        <v>450</v>
      </c>
      <c r="AG100" s="248" t="s">
        <v>451</v>
      </c>
      <c r="AH100" s="249">
        <v>1</v>
      </c>
      <c r="AI100" s="249">
        <v>10</v>
      </c>
      <c r="AJ100" s="250"/>
      <c r="AK100" s="248" t="s">
        <v>271</v>
      </c>
      <c r="AL100" s="248" t="s">
        <v>426</v>
      </c>
      <c r="AM100" s="248" t="s">
        <v>52</v>
      </c>
      <c r="AN100" s="248"/>
      <c r="AO100" s="248"/>
      <c r="AP100" s="248"/>
      <c r="AQ100" s="249">
        <f>2024-RIGHT(D100,4)</f>
        <v>28</v>
      </c>
      <c r="AR100" s="249">
        <f>100/AI100</f>
        <v>10</v>
      </c>
      <c r="AS100" s="250">
        <f>IF(AQ100&lt;AR100,M100-(M100*AI100/100)*AQ100,0)</f>
        <v>0</v>
      </c>
      <c r="AT100" s="213"/>
      <c r="AU100" s="213"/>
      <c r="AV100" s="213"/>
      <c r="AW100" s="213"/>
      <c r="AX100" s="213"/>
      <c r="AY100" s="213"/>
      <c r="AZ100" s="213"/>
      <c r="BA100" s="213"/>
      <c r="BB100" s="213"/>
      <c r="BC100" s="213"/>
      <c r="BD100" s="213"/>
      <c r="BE100" s="213"/>
      <c r="BF100" s="213"/>
    </row>
    <row r="101" spans="1:58" s="215" customFormat="1" ht="25.5" x14ac:dyDescent="0.2">
      <c r="A101" s="212">
        <v>40</v>
      </c>
      <c r="B101" s="213" t="s">
        <v>455</v>
      </c>
      <c r="C101" s="213" t="s">
        <v>454</v>
      </c>
      <c r="D101" s="212" t="s">
        <v>458</v>
      </c>
      <c r="E101" s="212" t="s">
        <v>1182</v>
      </c>
      <c r="F101" s="212">
        <v>1</v>
      </c>
      <c r="G101" s="212">
        <v>1</v>
      </c>
      <c r="H101" s="212">
        <f t="shared" si="2"/>
        <v>0</v>
      </c>
      <c r="I101" s="212"/>
      <c r="J101" s="212"/>
      <c r="K101" s="212"/>
      <c r="L101" s="212"/>
      <c r="M101" s="214">
        <v>326000000</v>
      </c>
      <c r="N101" s="214">
        <v>0</v>
      </c>
      <c r="O101" s="267"/>
      <c r="P101" s="267"/>
      <c r="Q101" s="267"/>
      <c r="R101" s="267"/>
      <c r="S101" s="267">
        <v>1</v>
      </c>
      <c r="T101" s="267"/>
      <c r="U101" s="267"/>
      <c r="V101" s="267">
        <v>1</v>
      </c>
      <c r="W101" s="267"/>
      <c r="X101" s="267"/>
      <c r="Y101" s="267"/>
      <c r="Z101" s="214"/>
      <c r="AA101" s="214"/>
      <c r="AB101" s="214"/>
      <c r="AC101" s="214"/>
      <c r="AD101" s="214"/>
      <c r="AE101" s="248" t="s">
        <v>453</v>
      </c>
      <c r="AF101" s="248" t="s">
        <v>456</v>
      </c>
      <c r="AG101" s="248" t="s">
        <v>457</v>
      </c>
      <c r="AH101" s="249">
        <v>1</v>
      </c>
      <c r="AI101" s="249">
        <v>10</v>
      </c>
      <c r="AJ101" s="250" t="s">
        <v>459</v>
      </c>
      <c r="AK101" s="248" t="s">
        <v>271</v>
      </c>
      <c r="AL101" s="248" t="s">
        <v>426</v>
      </c>
      <c r="AM101" s="248" t="s">
        <v>52</v>
      </c>
      <c r="AN101" s="248"/>
      <c r="AO101" s="248"/>
      <c r="AP101" s="248"/>
      <c r="AQ101" s="249">
        <f>2024-RIGHT(D101,4)</f>
        <v>27</v>
      </c>
      <c r="AR101" s="249">
        <f>100/AI101</f>
        <v>10</v>
      </c>
      <c r="AS101" s="250">
        <f>IF(AQ101&lt;AR101,M101-(M101*AI101/100)*AQ101,0)</f>
        <v>0</v>
      </c>
      <c r="AT101" s="213"/>
      <c r="AU101" s="213"/>
      <c r="AV101" s="213"/>
      <c r="AW101" s="213"/>
      <c r="AX101" s="213"/>
      <c r="AY101" s="213"/>
      <c r="AZ101" s="213"/>
      <c r="BA101" s="213"/>
      <c r="BB101" s="213"/>
      <c r="BC101" s="213"/>
      <c r="BD101" s="213"/>
      <c r="BE101" s="213"/>
      <c r="BF101" s="213"/>
    </row>
    <row r="102" spans="1:58" s="215" customFormat="1" ht="25.5" x14ac:dyDescent="0.2">
      <c r="A102" s="212">
        <v>41</v>
      </c>
      <c r="B102" s="213" t="s">
        <v>461</v>
      </c>
      <c r="C102" s="213" t="s">
        <v>460</v>
      </c>
      <c r="D102" s="212" t="s">
        <v>458</v>
      </c>
      <c r="E102" s="212" t="s">
        <v>1182</v>
      </c>
      <c r="F102" s="212">
        <v>1</v>
      </c>
      <c r="G102" s="212">
        <v>1</v>
      </c>
      <c r="H102" s="212">
        <f t="shared" si="2"/>
        <v>0</v>
      </c>
      <c r="I102" s="212"/>
      <c r="J102" s="212"/>
      <c r="K102" s="212"/>
      <c r="L102" s="212"/>
      <c r="M102" s="214">
        <v>326000000</v>
      </c>
      <c r="N102" s="214">
        <v>0</v>
      </c>
      <c r="O102" s="267"/>
      <c r="P102" s="267"/>
      <c r="Q102" s="267"/>
      <c r="R102" s="267"/>
      <c r="S102" s="267">
        <v>1</v>
      </c>
      <c r="T102" s="267"/>
      <c r="U102" s="267"/>
      <c r="V102" s="267">
        <v>1</v>
      </c>
      <c r="W102" s="267"/>
      <c r="X102" s="267"/>
      <c r="Y102" s="267"/>
      <c r="Z102" s="214"/>
      <c r="AA102" s="214"/>
      <c r="AB102" s="214"/>
      <c r="AC102" s="214"/>
      <c r="AD102" s="214"/>
      <c r="AE102" s="248" t="s">
        <v>453</v>
      </c>
      <c r="AF102" s="248" t="s">
        <v>462</v>
      </c>
      <c r="AG102" s="248" t="s">
        <v>463</v>
      </c>
      <c r="AH102" s="249">
        <v>1</v>
      </c>
      <c r="AI102" s="249">
        <v>10</v>
      </c>
      <c r="AJ102" s="250" t="s">
        <v>459</v>
      </c>
      <c r="AK102" s="248" t="s">
        <v>271</v>
      </c>
      <c r="AL102" s="248" t="s">
        <v>426</v>
      </c>
      <c r="AM102" s="248" t="s">
        <v>52</v>
      </c>
      <c r="AN102" s="248"/>
      <c r="AO102" s="248"/>
      <c r="AP102" s="248"/>
      <c r="AQ102" s="249">
        <f>2024-RIGHT(D102,4)</f>
        <v>27</v>
      </c>
      <c r="AR102" s="249">
        <f>100/AI102</f>
        <v>10</v>
      </c>
      <c r="AS102" s="250">
        <f>IF(AQ102&lt;AR102,M102-(M102*AI102/100)*AQ102,0)</f>
        <v>0</v>
      </c>
      <c r="AT102" s="213"/>
      <c r="AU102" s="213"/>
      <c r="AV102" s="213"/>
      <c r="AW102" s="213"/>
      <c r="AX102" s="213"/>
      <c r="AY102" s="213"/>
      <c r="AZ102" s="213"/>
      <c r="BA102" s="213"/>
      <c r="BB102" s="213"/>
      <c r="BC102" s="213"/>
      <c r="BD102" s="213"/>
      <c r="BE102" s="213"/>
      <c r="BF102" s="213"/>
    </row>
    <row r="103" spans="1:58" s="215" customFormat="1" ht="25.5" x14ac:dyDescent="0.2">
      <c r="A103" s="212">
        <v>42</v>
      </c>
      <c r="B103" s="213" t="s">
        <v>466</v>
      </c>
      <c r="C103" s="213" t="s">
        <v>465</v>
      </c>
      <c r="D103" s="212" t="s">
        <v>469</v>
      </c>
      <c r="E103" s="212" t="s">
        <v>1182</v>
      </c>
      <c r="F103" s="212">
        <v>1</v>
      </c>
      <c r="G103" s="212">
        <v>1</v>
      </c>
      <c r="H103" s="212">
        <f t="shared" si="2"/>
        <v>0</v>
      </c>
      <c r="I103" s="212"/>
      <c r="J103" s="212"/>
      <c r="K103" s="212"/>
      <c r="L103" s="212"/>
      <c r="M103" s="214">
        <v>983360000</v>
      </c>
      <c r="N103" s="214">
        <v>0</v>
      </c>
      <c r="O103" s="267"/>
      <c r="P103" s="267"/>
      <c r="Q103" s="267">
        <v>1</v>
      </c>
      <c r="R103" s="267"/>
      <c r="S103" s="267"/>
      <c r="T103" s="267"/>
      <c r="U103" s="267"/>
      <c r="V103" s="267"/>
      <c r="W103" s="267"/>
      <c r="X103" s="267">
        <v>1</v>
      </c>
      <c r="Y103" s="267"/>
      <c r="Z103" s="214"/>
      <c r="AA103" s="214"/>
      <c r="AB103" s="214"/>
      <c r="AC103" s="214"/>
      <c r="AD103" s="214"/>
      <c r="AE103" s="248" t="s">
        <v>464</v>
      </c>
      <c r="AF103" s="248" t="s">
        <v>467</v>
      </c>
      <c r="AG103" s="248" t="s">
        <v>468</v>
      </c>
      <c r="AH103" s="249">
        <v>1</v>
      </c>
      <c r="AI103" s="249">
        <v>10</v>
      </c>
      <c r="AJ103" s="250"/>
      <c r="AK103" s="248" t="s">
        <v>470</v>
      </c>
      <c r="AL103" s="248" t="s">
        <v>426</v>
      </c>
      <c r="AM103" s="248" t="s">
        <v>52</v>
      </c>
      <c r="AN103" s="248"/>
      <c r="AO103" s="248"/>
      <c r="AP103" s="248"/>
      <c r="AQ103" s="249">
        <f>2024-RIGHT(D103,4)</f>
        <v>11</v>
      </c>
      <c r="AR103" s="249">
        <f>100/AI103</f>
        <v>10</v>
      </c>
      <c r="AS103" s="250">
        <f>IF(AQ103&lt;AR103,M103-(M103*AI103/100)*AQ103,0)</f>
        <v>0</v>
      </c>
      <c r="AT103" s="213"/>
      <c r="AU103" s="213"/>
      <c r="AV103" s="213"/>
      <c r="AW103" s="213"/>
      <c r="AX103" s="213"/>
      <c r="AY103" s="213"/>
      <c r="AZ103" s="213"/>
      <c r="BA103" s="213"/>
      <c r="BB103" s="213"/>
      <c r="BC103" s="213"/>
      <c r="BD103" s="213"/>
      <c r="BE103" s="213"/>
      <c r="BF103" s="213"/>
    </row>
    <row r="104" spans="1:58" s="215" customFormat="1" ht="25.5" x14ac:dyDescent="0.2">
      <c r="A104" s="212">
        <v>43</v>
      </c>
      <c r="B104" s="213" t="s">
        <v>473</v>
      </c>
      <c r="C104" s="213" t="s">
        <v>472</v>
      </c>
      <c r="D104" s="212" t="s">
        <v>476</v>
      </c>
      <c r="E104" s="212" t="s">
        <v>1182</v>
      </c>
      <c r="F104" s="212">
        <v>1</v>
      </c>
      <c r="G104" s="212">
        <v>1</v>
      </c>
      <c r="H104" s="212">
        <f t="shared" si="2"/>
        <v>0</v>
      </c>
      <c r="I104" s="212"/>
      <c r="J104" s="212"/>
      <c r="K104" s="212"/>
      <c r="L104" s="212"/>
      <c r="M104" s="214">
        <v>987840000</v>
      </c>
      <c r="N104" s="214">
        <v>0</v>
      </c>
      <c r="O104" s="267"/>
      <c r="P104" s="267"/>
      <c r="Q104" s="267">
        <v>1</v>
      </c>
      <c r="R104" s="267"/>
      <c r="S104" s="267"/>
      <c r="T104" s="267"/>
      <c r="U104" s="267"/>
      <c r="V104" s="267"/>
      <c r="W104" s="267"/>
      <c r="X104" s="267">
        <v>1</v>
      </c>
      <c r="Y104" s="267"/>
      <c r="Z104" s="214"/>
      <c r="AA104" s="214"/>
      <c r="AB104" s="214"/>
      <c r="AC104" s="214"/>
      <c r="AD104" s="214"/>
      <c r="AE104" s="248" t="s">
        <v>471</v>
      </c>
      <c r="AF104" s="248" t="s">
        <v>474</v>
      </c>
      <c r="AG104" s="248" t="s">
        <v>475</v>
      </c>
      <c r="AH104" s="249">
        <v>1</v>
      </c>
      <c r="AI104" s="249">
        <v>10</v>
      </c>
      <c r="AJ104" s="250"/>
      <c r="AK104" s="248" t="s">
        <v>477</v>
      </c>
      <c r="AL104" s="248" t="s">
        <v>426</v>
      </c>
      <c r="AM104" s="248" t="s">
        <v>52</v>
      </c>
      <c r="AN104" s="248"/>
      <c r="AO104" s="248"/>
      <c r="AP104" s="248"/>
      <c r="AQ104" s="249">
        <f>2024-RIGHT(D104,4)</f>
        <v>11</v>
      </c>
      <c r="AR104" s="249">
        <f>100/AI104</f>
        <v>10</v>
      </c>
      <c r="AS104" s="250">
        <f>IF(AQ104&lt;AR104,M104-(M104*AI104/100)*AQ104,0)</f>
        <v>0</v>
      </c>
      <c r="AT104" s="213"/>
      <c r="AU104" s="213"/>
      <c r="AV104" s="213"/>
      <c r="AW104" s="213"/>
      <c r="AX104" s="213"/>
      <c r="AY104" s="213"/>
      <c r="AZ104" s="213"/>
      <c r="BA104" s="213"/>
      <c r="BB104" s="213"/>
      <c r="BC104" s="213"/>
      <c r="BD104" s="213"/>
      <c r="BE104" s="213"/>
      <c r="BF104" s="213"/>
    </row>
    <row r="105" spans="1:58" s="215" customFormat="1" ht="25.5" x14ac:dyDescent="0.2">
      <c r="A105" s="212">
        <v>44</v>
      </c>
      <c r="B105" s="213" t="s">
        <v>480</v>
      </c>
      <c r="C105" s="213" t="s">
        <v>479</v>
      </c>
      <c r="D105" s="212" t="s">
        <v>483</v>
      </c>
      <c r="E105" s="212" t="s">
        <v>1182</v>
      </c>
      <c r="F105" s="212">
        <v>1</v>
      </c>
      <c r="G105" s="212">
        <v>1</v>
      </c>
      <c r="H105" s="212">
        <f t="shared" si="2"/>
        <v>0</v>
      </c>
      <c r="I105" s="212"/>
      <c r="J105" s="212"/>
      <c r="K105" s="212"/>
      <c r="L105" s="212"/>
      <c r="M105" s="214">
        <v>1459400000</v>
      </c>
      <c r="N105" s="214">
        <v>1070032080</v>
      </c>
      <c r="O105" s="267"/>
      <c r="P105" s="267"/>
      <c r="Q105" s="267">
        <v>1</v>
      </c>
      <c r="R105" s="267"/>
      <c r="S105" s="267"/>
      <c r="T105" s="267"/>
      <c r="U105" s="267"/>
      <c r="V105" s="267">
        <v>1</v>
      </c>
      <c r="W105" s="267"/>
      <c r="X105" s="267"/>
      <c r="Y105" s="267"/>
      <c r="Z105" s="214"/>
      <c r="AA105" s="214"/>
      <c r="AB105" s="214"/>
      <c r="AC105" s="214"/>
      <c r="AD105" s="214"/>
      <c r="AE105" s="248" t="s">
        <v>478</v>
      </c>
      <c r="AF105" s="248" t="s">
        <v>481</v>
      </c>
      <c r="AG105" s="248" t="s">
        <v>482</v>
      </c>
      <c r="AH105" s="249">
        <v>1</v>
      </c>
      <c r="AI105" s="249">
        <v>6.67</v>
      </c>
      <c r="AJ105" s="250"/>
      <c r="AK105" s="248" t="s">
        <v>484</v>
      </c>
      <c r="AL105" s="248" t="s">
        <v>426</v>
      </c>
      <c r="AM105" s="248" t="s">
        <v>52</v>
      </c>
      <c r="AN105" s="248"/>
      <c r="AO105" s="248"/>
      <c r="AP105" s="248"/>
      <c r="AQ105" s="249">
        <f>2024-RIGHT(D105,4)</f>
        <v>4</v>
      </c>
      <c r="AR105" s="249">
        <f>100/AI105</f>
        <v>14.992503748125937</v>
      </c>
      <c r="AS105" s="250">
        <f>IF(AQ105&lt;AR105,M105-(M105*AI105/100)*AQ105,0)</f>
        <v>1070032080</v>
      </c>
      <c r="AT105" s="213"/>
      <c r="AU105" s="213"/>
      <c r="AV105" s="213"/>
      <c r="AW105" s="213"/>
      <c r="AX105" s="213"/>
      <c r="AY105" s="213"/>
      <c r="AZ105" s="213"/>
      <c r="BA105" s="213"/>
      <c r="BB105" s="213"/>
      <c r="BC105" s="213"/>
      <c r="BD105" s="213"/>
      <c r="BE105" s="213"/>
      <c r="BF105" s="213"/>
    </row>
    <row r="106" spans="1:58" s="215" customFormat="1" ht="25.5" x14ac:dyDescent="0.2">
      <c r="A106" s="212">
        <v>45</v>
      </c>
      <c r="B106" s="213" t="s">
        <v>487</v>
      </c>
      <c r="C106" s="213" t="s">
        <v>486</v>
      </c>
      <c r="D106" s="212" t="s">
        <v>490</v>
      </c>
      <c r="E106" s="212"/>
      <c r="F106" s="212"/>
      <c r="G106" s="212"/>
      <c r="H106" s="212"/>
      <c r="I106" s="212"/>
      <c r="J106" s="212"/>
      <c r="K106" s="212"/>
      <c r="L106" s="212"/>
      <c r="M106" s="214">
        <v>19259000</v>
      </c>
      <c r="N106" s="214">
        <v>0</v>
      </c>
      <c r="O106" s="267"/>
      <c r="P106" s="267"/>
      <c r="Q106" s="267"/>
      <c r="R106" s="267"/>
      <c r="S106" s="267"/>
      <c r="T106" s="267"/>
      <c r="U106" s="267"/>
      <c r="V106" s="267"/>
      <c r="W106" s="267"/>
      <c r="X106" s="267"/>
      <c r="Y106" s="267"/>
      <c r="Z106" s="214"/>
      <c r="AA106" s="214"/>
      <c r="AB106" s="214"/>
      <c r="AC106" s="214"/>
      <c r="AD106" s="214"/>
      <c r="AE106" s="248" t="s">
        <v>485</v>
      </c>
      <c r="AF106" s="248" t="s">
        <v>488</v>
      </c>
      <c r="AG106" s="248" t="s">
        <v>489</v>
      </c>
      <c r="AH106" s="249">
        <v>1</v>
      </c>
      <c r="AI106" s="249">
        <v>20</v>
      </c>
      <c r="AJ106" s="250"/>
      <c r="AK106" s="248" t="s">
        <v>271</v>
      </c>
      <c r="AL106" s="248" t="s">
        <v>272</v>
      </c>
      <c r="AM106" s="248" t="s">
        <v>52</v>
      </c>
      <c r="AN106" s="248"/>
      <c r="AO106" s="248"/>
      <c r="AP106" s="248"/>
      <c r="AQ106" s="249">
        <f>2024-RIGHT(D106,4)</f>
        <v>8</v>
      </c>
      <c r="AR106" s="249">
        <f>100/AI106</f>
        <v>5</v>
      </c>
      <c r="AS106" s="250">
        <f>IF(AQ106&lt;AR106,M106-(M106*AI106/100)*AQ106,0)</f>
        <v>0</v>
      </c>
      <c r="AT106" s="213"/>
      <c r="AU106" s="213"/>
      <c r="AV106" s="213"/>
      <c r="AW106" s="213"/>
      <c r="AX106" s="213"/>
      <c r="AY106" s="213"/>
      <c r="AZ106" s="213"/>
      <c r="BA106" s="213"/>
      <c r="BB106" s="213"/>
      <c r="BC106" s="213"/>
      <c r="BD106" s="213"/>
      <c r="BE106" s="213"/>
      <c r="BF106" s="213"/>
    </row>
    <row r="107" spans="1:58" s="215" customFormat="1" ht="25.5" x14ac:dyDescent="0.2">
      <c r="A107" s="212">
        <v>46</v>
      </c>
      <c r="B107" s="213" t="s">
        <v>493</v>
      </c>
      <c r="C107" s="213" t="s">
        <v>492</v>
      </c>
      <c r="D107" s="212" t="s">
        <v>496</v>
      </c>
      <c r="E107" s="212"/>
      <c r="F107" s="212"/>
      <c r="G107" s="212"/>
      <c r="H107" s="212"/>
      <c r="I107" s="212"/>
      <c r="J107" s="212"/>
      <c r="K107" s="212"/>
      <c r="L107" s="212"/>
      <c r="M107" s="214">
        <v>16200000</v>
      </c>
      <c r="N107" s="214">
        <v>0</v>
      </c>
      <c r="O107" s="267"/>
      <c r="P107" s="267"/>
      <c r="Q107" s="267"/>
      <c r="R107" s="267"/>
      <c r="S107" s="267"/>
      <c r="T107" s="267"/>
      <c r="U107" s="267"/>
      <c r="V107" s="267"/>
      <c r="W107" s="267"/>
      <c r="X107" s="267"/>
      <c r="Y107" s="267"/>
      <c r="Z107" s="214"/>
      <c r="AA107" s="214"/>
      <c r="AB107" s="214"/>
      <c r="AC107" s="214"/>
      <c r="AD107" s="214"/>
      <c r="AE107" s="248" t="s">
        <v>491</v>
      </c>
      <c r="AF107" s="248" t="s">
        <v>494</v>
      </c>
      <c r="AG107" s="248" t="s">
        <v>495</v>
      </c>
      <c r="AH107" s="249">
        <v>1</v>
      </c>
      <c r="AI107" s="249">
        <v>20</v>
      </c>
      <c r="AJ107" s="250"/>
      <c r="AK107" s="248" t="s">
        <v>271</v>
      </c>
      <c r="AL107" s="248" t="s">
        <v>272</v>
      </c>
      <c r="AM107" s="248" t="s">
        <v>52</v>
      </c>
      <c r="AN107" s="248"/>
      <c r="AO107" s="248"/>
      <c r="AP107" s="248"/>
      <c r="AQ107" s="249">
        <f>2024-RIGHT(D107,4)</f>
        <v>6</v>
      </c>
      <c r="AR107" s="249">
        <f>100/AI107</f>
        <v>5</v>
      </c>
      <c r="AS107" s="250">
        <f>IF(AQ107&lt;AR107,M107-(M107*AI107/100)*AQ107,0)</f>
        <v>0</v>
      </c>
      <c r="AT107" s="213"/>
      <c r="AU107" s="213"/>
      <c r="AV107" s="213"/>
      <c r="AW107" s="213"/>
      <c r="AX107" s="213"/>
      <c r="AY107" s="213"/>
      <c r="AZ107" s="213"/>
      <c r="BA107" s="213"/>
      <c r="BB107" s="213"/>
      <c r="BC107" s="213"/>
      <c r="BD107" s="213"/>
      <c r="BE107" s="213"/>
      <c r="BF107" s="213"/>
    </row>
    <row r="108" spans="1:58" s="215" customFormat="1" ht="50.25" customHeight="1" x14ac:dyDescent="0.2">
      <c r="A108" s="212">
        <v>47</v>
      </c>
      <c r="B108" s="213" t="s">
        <v>499</v>
      </c>
      <c r="C108" s="213" t="s">
        <v>498</v>
      </c>
      <c r="D108" s="212" t="s">
        <v>501</v>
      </c>
      <c r="E108" s="212" t="s">
        <v>1121</v>
      </c>
      <c r="F108" s="212">
        <v>1</v>
      </c>
      <c r="G108" s="212">
        <v>1</v>
      </c>
      <c r="H108" s="212">
        <f>G108-F108</f>
        <v>0</v>
      </c>
      <c r="I108" s="212"/>
      <c r="J108" s="212"/>
      <c r="K108" s="212"/>
      <c r="L108" s="212"/>
      <c r="M108" s="214">
        <v>11168000</v>
      </c>
      <c r="N108" s="214">
        <v>0</v>
      </c>
      <c r="O108" s="267"/>
      <c r="P108" s="267"/>
      <c r="Q108" s="267">
        <v>1</v>
      </c>
      <c r="R108" s="267"/>
      <c r="S108" s="267"/>
      <c r="T108" s="267"/>
      <c r="U108" s="267"/>
      <c r="V108" s="267"/>
      <c r="W108" s="267"/>
      <c r="X108" s="267"/>
      <c r="Y108" s="267"/>
      <c r="Z108" s="214"/>
      <c r="AA108" s="214"/>
      <c r="AB108" s="214"/>
      <c r="AC108" s="214"/>
      <c r="AD108" s="214"/>
      <c r="AE108" s="248" t="s">
        <v>497</v>
      </c>
      <c r="AF108" s="248" t="s">
        <v>494</v>
      </c>
      <c r="AG108" s="248" t="s">
        <v>500</v>
      </c>
      <c r="AH108" s="249">
        <v>1</v>
      </c>
      <c r="AI108" s="249">
        <v>20</v>
      </c>
      <c r="AJ108" s="250"/>
      <c r="AK108" s="248" t="s">
        <v>271</v>
      </c>
      <c r="AL108" s="248" t="s">
        <v>272</v>
      </c>
      <c r="AM108" s="248" t="s">
        <v>52</v>
      </c>
      <c r="AN108" s="248" t="s">
        <v>502</v>
      </c>
      <c r="AO108" s="248" t="s">
        <v>503</v>
      </c>
      <c r="AP108" s="248"/>
      <c r="AQ108" s="249">
        <f>2024-RIGHT(D108,4)</f>
        <v>6</v>
      </c>
      <c r="AR108" s="249">
        <f>100/AI108</f>
        <v>5</v>
      </c>
      <c r="AS108" s="250">
        <f>IF(AQ108&lt;AR108,M108-(M108*AI108/100)*AQ108,0)</f>
        <v>0</v>
      </c>
      <c r="AT108" s="213"/>
      <c r="AU108" s="213"/>
      <c r="AV108" s="213"/>
      <c r="AW108" s="213"/>
      <c r="AX108" s="213"/>
      <c r="AY108" s="213"/>
      <c r="AZ108" s="213"/>
      <c r="BA108" s="213"/>
      <c r="BB108" s="213"/>
      <c r="BC108" s="213"/>
      <c r="BD108" s="213"/>
      <c r="BE108" s="213"/>
      <c r="BF108" s="213"/>
    </row>
    <row r="109" spans="1:58" s="215" customFormat="1" ht="25.5" x14ac:dyDescent="0.2">
      <c r="A109" s="212">
        <v>48</v>
      </c>
      <c r="B109" s="213" t="s">
        <v>506</v>
      </c>
      <c r="C109" s="213" t="s">
        <v>505</v>
      </c>
      <c r="D109" s="212" t="s">
        <v>509</v>
      </c>
      <c r="E109" s="212" t="s">
        <v>1121</v>
      </c>
      <c r="F109" s="212">
        <v>1</v>
      </c>
      <c r="G109" s="212">
        <v>1</v>
      </c>
      <c r="H109" s="212">
        <f>G109-F109</f>
        <v>0</v>
      </c>
      <c r="I109" s="212"/>
      <c r="J109" s="212"/>
      <c r="K109" s="212"/>
      <c r="L109" s="212"/>
      <c r="M109" s="214">
        <v>14949000</v>
      </c>
      <c r="N109" s="214">
        <v>0</v>
      </c>
      <c r="O109" s="267"/>
      <c r="P109" s="267"/>
      <c r="Q109" s="267">
        <v>1</v>
      </c>
      <c r="R109" s="267"/>
      <c r="S109" s="267"/>
      <c r="T109" s="267"/>
      <c r="U109" s="267"/>
      <c r="V109" s="267"/>
      <c r="W109" s="267"/>
      <c r="X109" s="267"/>
      <c r="Y109" s="267"/>
      <c r="Z109" s="214"/>
      <c r="AA109" s="214"/>
      <c r="AB109" s="214"/>
      <c r="AC109" s="214"/>
      <c r="AD109" s="214"/>
      <c r="AE109" s="248" t="s">
        <v>504</v>
      </c>
      <c r="AF109" s="248" t="s">
        <v>507</v>
      </c>
      <c r="AG109" s="248" t="s">
        <v>508</v>
      </c>
      <c r="AH109" s="249">
        <v>1</v>
      </c>
      <c r="AI109" s="249">
        <v>20</v>
      </c>
      <c r="AJ109" s="250"/>
      <c r="AK109" s="248" t="s">
        <v>271</v>
      </c>
      <c r="AL109" s="248" t="s">
        <v>272</v>
      </c>
      <c r="AM109" s="248" t="s">
        <v>52</v>
      </c>
      <c r="AN109" s="248"/>
      <c r="AO109" s="248"/>
      <c r="AP109" s="248"/>
      <c r="AQ109" s="249">
        <f>2024-RIGHT(D109,4)</f>
        <v>5</v>
      </c>
      <c r="AR109" s="249">
        <f>100/AI109</f>
        <v>5</v>
      </c>
      <c r="AS109" s="250">
        <f>IF(AQ109&lt;AR109,M109-(M109*AI109/100)*AQ109,0)</f>
        <v>0</v>
      </c>
      <c r="AT109" s="213"/>
      <c r="AU109" s="213"/>
      <c r="AV109" s="213"/>
      <c r="AW109" s="213"/>
      <c r="AX109" s="213"/>
      <c r="AY109" s="213"/>
      <c r="AZ109" s="213"/>
      <c r="BA109" s="213"/>
      <c r="BB109" s="213"/>
      <c r="BC109" s="213"/>
      <c r="BD109" s="213"/>
      <c r="BE109" s="213"/>
      <c r="BF109" s="213"/>
    </row>
    <row r="110" spans="1:58" s="215" customFormat="1" ht="25.5" x14ac:dyDescent="0.2">
      <c r="A110" s="212">
        <v>49</v>
      </c>
      <c r="B110" s="213" t="s">
        <v>512</v>
      </c>
      <c r="C110" s="213" t="s">
        <v>511</v>
      </c>
      <c r="D110" s="212" t="s">
        <v>515</v>
      </c>
      <c r="E110" s="212" t="s">
        <v>1121</v>
      </c>
      <c r="F110" s="212">
        <v>1</v>
      </c>
      <c r="G110" s="212">
        <v>1</v>
      </c>
      <c r="H110" s="212">
        <f>G110-F110</f>
        <v>0</v>
      </c>
      <c r="I110" s="212"/>
      <c r="J110" s="212"/>
      <c r="K110" s="212"/>
      <c r="L110" s="212"/>
      <c r="M110" s="214">
        <v>14960000</v>
      </c>
      <c r="N110" s="214">
        <v>0</v>
      </c>
      <c r="O110" s="267"/>
      <c r="P110" s="267"/>
      <c r="Q110" s="267"/>
      <c r="R110" s="267"/>
      <c r="S110" s="267">
        <v>1</v>
      </c>
      <c r="T110" s="267"/>
      <c r="U110" s="267"/>
      <c r="V110" s="267">
        <v>1</v>
      </c>
      <c r="W110" s="267"/>
      <c r="X110" s="267"/>
      <c r="Y110" s="267"/>
      <c r="Z110" s="214"/>
      <c r="AA110" s="214"/>
      <c r="AB110" s="214"/>
      <c r="AC110" s="214"/>
      <c r="AD110" s="214"/>
      <c r="AE110" s="248" t="s">
        <v>510</v>
      </c>
      <c r="AF110" s="248" t="s">
        <v>513</v>
      </c>
      <c r="AG110" s="248" t="s">
        <v>514</v>
      </c>
      <c r="AH110" s="249">
        <v>1</v>
      </c>
      <c r="AI110" s="249">
        <v>20</v>
      </c>
      <c r="AJ110" s="250"/>
      <c r="AK110" s="248" t="s">
        <v>271</v>
      </c>
      <c r="AL110" s="248" t="s">
        <v>280</v>
      </c>
      <c r="AM110" s="248" t="s">
        <v>52</v>
      </c>
      <c r="AN110" s="248"/>
      <c r="AO110" s="248"/>
      <c r="AP110" s="248"/>
      <c r="AQ110" s="249">
        <f>2024-RIGHT(D110,4)</f>
        <v>5</v>
      </c>
      <c r="AR110" s="249">
        <f>100/AI110</f>
        <v>5</v>
      </c>
      <c r="AS110" s="250">
        <f>IF(AQ110&lt;AR110,M110-(M110*AI110/100)*AQ110,0)</f>
        <v>0</v>
      </c>
      <c r="AT110" s="213"/>
      <c r="AU110" s="213"/>
      <c r="AV110" s="213"/>
      <c r="AW110" s="213"/>
      <c r="AX110" s="213"/>
      <c r="AY110" s="213"/>
      <c r="AZ110" s="213"/>
      <c r="BA110" s="213"/>
      <c r="BB110" s="213"/>
      <c r="BC110" s="213"/>
      <c r="BD110" s="213"/>
      <c r="BE110" s="213"/>
      <c r="BF110" s="213"/>
    </row>
    <row r="111" spans="1:58" s="215" customFormat="1" ht="25.5" x14ac:dyDescent="0.2">
      <c r="A111" s="212">
        <v>50</v>
      </c>
      <c r="B111" s="213" t="s">
        <v>518</v>
      </c>
      <c r="C111" s="213" t="s">
        <v>517</v>
      </c>
      <c r="D111" s="212" t="s">
        <v>521</v>
      </c>
      <c r="E111" s="212"/>
      <c r="F111" s="212"/>
      <c r="G111" s="212"/>
      <c r="H111" s="212"/>
      <c r="I111" s="212"/>
      <c r="J111" s="212"/>
      <c r="K111" s="212"/>
      <c r="L111" s="212"/>
      <c r="M111" s="214">
        <v>14960000</v>
      </c>
      <c r="N111" s="214">
        <v>0</v>
      </c>
      <c r="O111" s="267"/>
      <c r="P111" s="267"/>
      <c r="Q111" s="267"/>
      <c r="R111" s="267"/>
      <c r="S111" s="267"/>
      <c r="T111" s="267"/>
      <c r="U111" s="267"/>
      <c r="V111" s="267">
        <v>1</v>
      </c>
      <c r="W111" s="267"/>
      <c r="X111" s="267"/>
      <c r="Y111" s="267"/>
      <c r="Z111" s="214"/>
      <c r="AA111" s="214"/>
      <c r="AB111" s="214"/>
      <c r="AC111" s="214"/>
      <c r="AD111" s="214"/>
      <c r="AE111" s="248" t="s">
        <v>516</v>
      </c>
      <c r="AF111" s="248" t="s">
        <v>519</v>
      </c>
      <c r="AG111" s="248" t="s">
        <v>520</v>
      </c>
      <c r="AH111" s="249">
        <v>1</v>
      </c>
      <c r="AI111" s="249">
        <v>20</v>
      </c>
      <c r="AJ111" s="250"/>
      <c r="AK111" s="248" t="s">
        <v>271</v>
      </c>
      <c r="AL111" s="248" t="s">
        <v>280</v>
      </c>
      <c r="AM111" s="248" t="s">
        <v>52</v>
      </c>
      <c r="AN111" s="248"/>
      <c r="AO111" s="248"/>
      <c r="AP111" s="248"/>
      <c r="AQ111" s="249">
        <f>2024-RIGHT(D111,4)</f>
        <v>5</v>
      </c>
      <c r="AR111" s="249">
        <f>100/AI111</f>
        <v>5</v>
      </c>
      <c r="AS111" s="250">
        <f>IF(AQ111&lt;AR111,M111-(M111*AI111/100)*AQ111,0)</f>
        <v>0</v>
      </c>
      <c r="AT111" s="213"/>
      <c r="AU111" s="213"/>
      <c r="AV111" s="213"/>
      <c r="AW111" s="213"/>
      <c r="AX111" s="213"/>
      <c r="AY111" s="213"/>
      <c r="AZ111" s="213"/>
      <c r="BA111" s="213"/>
      <c r="BB111" s="213"/>
      <c r="BC111" s="213"/>
      <c r="BD111" s="213"/>
      <c r="BE111" s="213"/>
      <c r="BF111" s="213"/>
    </row>
    <row r="112" spans="1:58" s="215" customFormat="1" ht="25.5" x14ac:dyDescent="0.2">
      <c r="A112" s="212">
        <v>51</v>
      </c>
      <c r="B112" s="213" t="s">
        <v>524</v>
      </c>
      <c r="C112" s="213" t="s">
        <v>523</v>
      </c>
      <c r="D112" s="212" t="s">
        <v>527</v>
      </c>
      <c r="E112" s="212" t="s">
        <v>1121</v>
      </c>
      <c r="F112" s="212">
        <v>1</v>
      </c>
      <c r="G112" s="212">
        <v>1</v>
      </c>
      <c r="H112" s="212">
        <f t="shared" ref="H112:H119" si="3">G112-F112</f>
        <v>0</v>
      </c>
      <c r="I112" s="212"/>
      <c r="J112" s="212"/>
      <c r="K112" s="212"/>
      <c r="L112" s="212"/>
      <c r="M112" s="214">
        <v>11506000</v>
      </c>
      <c r="N112" s="214">
        <v>2301200</v>
      </c>
      <c r="O112" s="267"/>
      <c r="P112" s="267"/>
      <c r="Q112" s="267">
        <v>1</v>
      </c>
      <c r="R112" s="267"/>
      <c r="S112" s="267"/>
      <c r="T112" s="267"/>
      <c r="U112" s="267"/>
      <c r="V112" s="267">
        <v>1</v>
      </c>
      <c r="W112" s="267"/>
      <c r="X112" s="267"/>
      <c r="Y112" s="267"/>
      <c r="Z112" s="214"/>
      <c r="AA112" s="214"/>
      <c r="AB112" s="214"/>
      <c r="AC112" s="214"/>
      <c r="AD112" s="214"/>
      <c r="AE112" s="248" t="s">
        <v>522</v>
      </c>
      <c r="AF112" s="248" t="s">
        <v>525</v>
      </c>
      <c r="AG112" s="248" t="s">
        <v>526</v>
      </c>
      <c r="AH112" s="249">
        <v>1</v>
      </c>
      <c r="AI112" s="249">
        <v>20</v>
      </c>
      <c r="AJ112" s="250"/>
      <c r="AK112" s="248" t="s">
        <v>271</v>
      </c>
      <c r="AL112" s="248" t="s">
        <v>280</v>
      </c>
      <c r="AM112" s="248" t="s">
        <v>52</v>
      </c>
      <c r="AN112" s="248" t="s">
        <v>528</v>
      </c>
      <c r="AO112" s="248" t="s">
        <v>529</v>
      </c>
      <c r="AP112" s="248"/>
      <c r="AQ112" s="249">
        <f>2024-RIGHT(D112,4)</f>
        <v>4</v>
      </c>
      <c r="AR112" s="249">
        <f>100/AI112</f>
        <v>5</v>
      </c>
      <c r="AS112" s="250">
        <f>IF(AQ112&lt;AR112,M112-(M112*AI112/100)*AQ112,0)</f>
        <v>2301200</v>
      </c>
      <c r="AT112" s="213"/>
      <c r="AU112" s="213"/>
      <c r="AV112" s="213"/>
      <c r="AW112" s="213"/>
      <c r="AX112" s="213"/>
      <c r="AY112" s="213"/>
      <c r="AZ112" s="213"/>
      <c r="BA112" s="213"/>
      <c r="BB112" s="213"/>
      <c r="BC112" s="213"/>
      <c r="BD112" s="213"/>
      <c r="BE112" s="213"/>
      <c r="BF112" s="213"/>
    </row>
    <row r="113" spans="1:58" s="215" customFormat="1" ht="25.5" x14ac:dyDescent="0.2">
      <c r="A113" s="212">
        <v>52</v>
      </c>
      <c r="B113" s="213" t="s">
        <v>532</v>
      </c>
      <c r="C113" s="213" t="s">
        <v>531</v>
      </c>
      <c r="D113" s="212" t="s">
        <v>535</v>
      </c>
      <c r="E113" s="212" t="s">
        <v>1121</v>
      </c>
      <c r="F113" s="212">
        <v>1</v>
      </c>
      <c r="G113" s="212">
        <v>1</v>
      </c>
      <c r="H113" s="212">
        <f t="shared" si="3"/>
        <v>0</v>
      </c>
      <c r="I113" s="212"/>
      <c r="J113" s="212"/>
      <c r="K113" s="212"/>
      <c r="L113" s="212"/>
      <c r="M113" s="214">
        <v>13156000</v>
      </c>
      <c r="N113" s="214">
        <v>2631200</v>
      </c>
      <c r="O113" s="267"/>
      <c r="P113" s="267"/>
      <c r="Q113" s="267">
        <v>1</v>
      </c>
      <c r="R113" s="267"/>
      <c r="S113" s="267"/>
      <c r="T113" s="267"/>
      <c r="U113" s="267"/>
      <c r="V113" s="267"/>
      <c r="W113" s="267"/>
      <c r="X113" s="267">
        <v>1</v>
      </c>
      <c r="Y113" s="267"/>
      <c r="Z113" s="214"/>
      <c r="AA113" s="214"/>
      <c r="AB113" s="214"/>
      <c r="AC113" s="214"/>
      <c r="AD113" s="214"/>
      <c r="AE113" s="248" t="s">
        <v>530</v>
      </c>
      <c r="AF113" s="248" t="s">
        <v>533</v>
      </c>
      <c r="AG113" s="248" t="s">
        <v>534</v>
      </c>
      <c r="AH113" s="249">
        <v>1</v>
      </c>
      <c r="AI113" s="249">
        <v>20</v>
      </c>
      <c r="AJ113" s="250"/>
      <c r="AK113" s="248" t="s">
        <v>536</v>
      </c>
      <c r="AL113" s="248" t="s">
        <v>280</v>
      </c>
      <c r="AM113" s="248" t="s">
        <v>52</v>
      </c>
      <c r="AN113" s="248"/>
      <c r="AO113" s="248"/>
      <c r="AP113" s="248"/>
      <c r="AQ113" s="249">
        <f>2024-RIGHT(D113,4)</f>
        <v>4</v>
      </c>
      <c r="AR113" s="249">
        <f>100/AI113</f>
        <v>5</v>
      </c>
      <c r="AS113" s="250">
        <f>IF(AQ113&lt;AR113,M113-(M113*AI113/100)*AQ113,0)</f>
        <v>2631200</v>
      </c>
      <c r="AT113" s="213"/>
      <c r="AU113" s="213"/>
      <c r="AV113" s="213"/>
      <c r="AW113" s="213"/>
      <c r="AX113" s="213"/>
      <c r="AY113" s="213"/>
      <c r="AZ113" s="213"/>
      <c r="BA113" s="213"/>
      <c r="BB113" s="213"/>
      <c r="BC113" s="213"/>
      <c r="BD113" s="213"/>
      <c r="BE113" s="213"/>
      <c r="BF113" s="213"/>
    </row>
    <row r="114" spans="1:58" s="215" customFormat="1" ht="25.5" x14ac:dyDescent="0.2">
      <c r="A114" s="212">
        <v>53</v>
      </c>
      <c r="B114" s="213" t="s">
        <v>539</v>
      </c>
      <c r="C114" s="213" t="s">
        <v>538</v>
      </c>
      <c r="D114" s="212" t="s">
        <v>542</v>
      </c>
      <c r="E114" s="212" t="s">
        <v>1121</v>
      </c>
      <c r="F114" s="212">
        <v>1</v>
      </c>
      <c r="G114" s="212">
        <v>1</v>
      </c>
      <c r="H114" s="212">
        <f t="shared" si="3"/>
        <v>0</v>
      </c>
      <c r="I114" s="212"/>
      <c r="J114" s="212"/>
      <c r="K114" s="212"/>
      <c r="L114" s="212"/>
      <c r="M114" s="214">
        <v>12386000</v>
      </c>
      <c r="N114" s="214">
        <v>2477200</v>
      </c>
      <c r="O114" s="267"/>
      <c r="P114" s="267"/>
      <c r="Q114" s="267">
        <v>1</v>
      </c>
      <c r="R114" s="267"/>
      <c r="S114" s="267"/>
      <c r="T114" s="267"/>
      <c r="U114" s="267"/>
      <c r="V114" s="267">
        <v>1</v>
      </c>
      <c r="W114" s="267"/>
      <c r="X114" s="267"/>
      <c r="Y114" s="267"/>
      <c r="Z114" s="214"/>
      <c r="AA114" s="214"/>
      <c r="AB114" s="214"/>
      <c r="AC114" s="214"/>
      <c r="AD114" s="214"/>
      <c r="AE114" s="248" t="s">
        <v>537</v>
      </c>
      <c r="AF114" s="248" t="s">
        <v>540</v>
      </c>
      <c r="AG114" s="248" t="s">
        <v>541</v>
      </c>
      <c r="AH114" s="249">
        <v>1</v>
      </c>
      <c r="AI114" s="249">
        <v>20</v>
      </c>
      <c r="AJ114" s="250"/>
      <c r="AK114" s="248" t="s">
        <v>271</v>
      </c>
      <c r="AL114" s="248" t="s">
        <v>280</v>
      </c>
      <c r="AM114" s="248" t="s">
        <v>52</v>
      </c>
      <c r="AN114" s="248"/>
      <c r="AO114" s="248"/>
      <c r="AP114" s="248"/>
      <c r="AQ114" s="249">
        <f>2024-RIGHT(D114,4)</f>
        <v>4</v>
      </c>
      <c r="AR114" s="249">
        <f>100/AI114</f>
        <v>5</v>
      </c>
      <c r="AS114" s="250">
        <f>IF(AQ114&lt;AR114,M114-(M114*AI114/100)*AQ114,0)</f>
        <v>2477200</v>
      </c>
      <c r="AT114" s="213"/>
      <c r="AU114" s="213"/>
      <c r="AV114" s="213"/>
      <c r="AW114" s="213"/>
      <c r="AX114" s="213"/>
      <c r="AY114" s="213"/>
      <c r="AZ114" s="213"/>
      <c r="BA114" s="213"/>
      <c r="BB114" s="213"/>
      <c r="BC114" s="213"/>
      <c r="BD114" s="213"/>
      <c r="BE114" s="213"/>
      <c r="BF114" s="213"/>
    </row>
    <row r="115" spans="1:58" s="215" customFormat="1" ht="25.5" x14ac:dyDescent="0.2">
      <c r="A115" s="212">
        <v>54</v>
      </c>
      <c r="B115" s="213" t="s">
        <v>545</v>
      </c>
      <c r="C115" s="213" t="s">
        <v>544</v>
      </c>
      <c r="D115" s="218">
        <v>44296</v>
      </c>
      <c r="E115" s="212" t="s">
        <v>1121</v>
      </c>
      <c r="F115" s="212">
        <v>1</v>
      </c>
      <c r="G115" s="212">
        <v>1</v>
      </c>
      <c r="H115" s="212">
        <f t="shared" si="3"/>
        <v>0</v>
      </c>
      <c r="I115" s="218"/>
      <c r="J115" s="218"/>
      <c r="K115" s="218"/>
      <c r="L115" s="218"/>
      <c r="M115" s="214">
        <v>14982000</v>
      </c>
      <c r="N115" s="214">
        <v>5992800</v>
      </c>
      <c r="O115" s="267"/>
      <c r="P115" s="267"/>
      <c r="Q115" s="267">
        <v>1</v>
      </c>
      <c r="R115" s="267"/>
      <c r="S115" s="267"/>
      <c r="T115" s="267"/>
      <c r="U115" s="267"/>
      <c r="V115" s="267">
        <v>1</v>
      </c>
      <c r="W115" s="267"/>
      <c r="X115" s="267"/>
      <c r="Y115" s="267"/>
      <c r="Z115" s="214"/>
      <c r="AA115" s="214"/>
      <c r="AB115" s="214"/>
      <c r="AC115" s="214"/>
      <c r="AD115" s="214"/>
      <c r="AE115" s="248" t="s">
        <v>543</v>
      </c>
      <c r="AF115" s="248" t="s">
        <v>546</v>
      </c>
      <c r="AG115" s="248" t="s">
        <v>547</v>
      </c>
      <c r="AH115" s="249">
        <v>1</v>
      </c>
      <c r="AI115" s="249">
        <v>20</v>
      </c>
      <c r="AJ115" s="250"/>
      <c r="AK115" s="248" t="s">
        <v>271</v>
      </c>
      <c r="AL115" s="248" t="s">
        <v>280</v>
      </c>
      <c r="AM115" s="248" t="s">
        <v>52</v>
      </c>
      <c r="AN115" s="248"/>
      <c r="AO115" s="248"/>
      <c r="AP115" s="248"/>
      <c r="AQ115" s="249">
        <f>2024-RIGHT(D115,4)</f>
        <v>-2272</v>
      </c>
      <c r="AR115" s="249">
        <f>100/AI115</f>
        <v>5</v>
      </c>
      <c r="AS115" s="250">
        <f>IF(AQ115&lt;AR115,M115-(M115*AI115/100)*AQ115,0)</f>
        <v>6822802800</v>
      </c>
      <c r="AT115" s="213"/>
      <c r="AU115" s="213"/>
      <c r="AV115" s="213"/>
      <c r="AW115" s="213"/>
      <c r="AX115" s="213"/>
      <c r="AY115" s="213"/>
      <c r="AZ115" s="213"/>
      <c r="BA115" s="213"/>
      <c r="BB115" s="213"/>
      <c r="BC115" s="213"/>
      <c r="BD115" s="213"/>
      <c r="BE115" s="213"/>
      <c r="BF115" s="213"/>
    </row>
    <row r="116" spans="1:58" s="215" customFormat="1" ht="25.5" x14ac:dyDescent="0.2">
      <c r="A116" s="212">
        <v>55</v>
      </c>
      <c r="B116" s="213" t="s">
        <v>545</v>
      </c>
      <c r="C116" s="213" t="s">
        <v>548</v>
      </c>
      <c r="D116" s="212" t="s">
        <v>550</v>
      </c>
      <c r="E116" s="212" t="s">
        <v>1121</v>
      </c>
      <c r="F116" s="212">
        <v>1</v>
      </c>
      <c r="G116" s="212">
        <v>1</v>
      </c>
      <c r="H116" s="212">
        <f t="shared" si="3"/>
        <v>0</v>
      </c>
      <c r="I116" s="212"/>
      <c r="J116" s="212"/>
      <c r="K116" s="212"/>
      <c r="L116" s="212"/>
      <c r="M116" s="214">
        <v>14982000</v>
      </c>
      <c r="N116" s="214">
        <v>5992800</v>
      </c>
      <c r="O116" s="267"/>
      <c r="P116" s="267"/>
      <c r="Q116" s="267">
        <v>1</v>
      </c>
      <c r="R116" s="267"/>
      <c r="S116" s="267"/>
      <c r="T116" s="267"/>
      <c r="U116" s="267"/>
      <c r="V116" s="267">
        <v>1</v>
      </c>
      <c r="W116" s="267"/>
      <c r="X116" s="267"/>
      <c r="Y116" s="267"/>
      <c r="Z116" s="214"/>
      <c r="AA116" s="214"/>
      <c r="AB116" s="214"/>
      <c r="AC116" s="214"/>
      <c r="AD116" s="214"/>
      <c r="AE116" s="248" t="s">
        <v>543</v>
      </c>
      <c r="AF116" s="248" t="s">
        <v>549</v>
      </c>
      <c r="AG116" s="248" t="s">
        <v>547</v>
      </c>
      <c r="AH116" s="249">
        <v>1</v>
      </c>
      <c r="AI116" s="249">
        <v>20</v>
      </c>
      <c r="AJ116" s="250"/>
      <c r="AK116" s="248" t="s">
        <v>271</v>
      </c>
      <c r="AL116" s="248" t="s">
        <v>280</v>
      </c>
      <c r="AM116" s="248" t="s">
        <v>52</v>
      </c>
      <c r="AN116" s="248"/>
      <c r="AO116" s="248"/>
      <c r="AP116" s="248"/>
      <c r="AQ116" s="249">
        <f>2024-RIGHT(D116,4)</f>
        <v>3</v>
      </c>
      <c r="AR116" s="249">
        <f>100/AI116</f>
        <v>5</v>
      </c>
      <c r="AS116" s="250">
        <f>IF(AQ116&lt;AR116,M116-(M116*AI116/100)*AQ116,0)</f>
        <v>5992800</v>
      </c>
      <c r="AT116" s="213"/>
      <c r="AU116" s="213"/>
      <c r="AV116" s="213"/>
      <c r="AW116" s="213"/>
      <c r="AX116" s="213"/>
      <c r="AY116" s="213"/>
      <c r="AZ116" s="213"/>
      <c r="BA116" s="213"/>
      <c r="BB116" s="213"/>
      <c r="BC116" s="213"/>
      <c r="BD116" s="213"/>
      <c r="BE116" s="213"/>
      <c r="BF116" s="213"/>
    </row>
    <row r="117" spans="1:58" s="215" customFormat="1" ht="27" x14ac:dyDescent="0.3">
      <c r="A117" s="212">
        <v>56</v>
      </c>
      <c r="B117" s="213" t="s">
        <v>553</v>
      </c>
      <c r="C117" s="213" t="s">
        <v>552</v>
      </c>
      <c r="D117" s="212" t="s">
        <v>555</v>
      </c>
      <c r="E117" s="212" t="s">
        <v>1121</v>
      </c>
      <c r="F117" s="212">
        <v>1</v>
      </c>
      <c r="G117" s="212">
        <v>1</v>
      </c>
      <c r="H117" s="212">
        <f t="shared" si="3"/>
        <v>0</v>
      </c>
      <c r="I117" s="212"/>
      <c r="J117" s="212"/>
      <c r="K117" s="212"/>
      <c r="L117" s="212"/>
      <c r="M117" s="214">
        <v>13695000</v>
      </c>
      <c r="N117" s="214">
        <v>5478000</v>
      </c>
      <c r="O117" s="267"/>
      <c r="P117" s="267"/>
      <c r="Q117" s="268">
        <v>1</v>
      </c>
      <c r="R117" s="267"/>
      <c r="S117" s="269"/>
      <c r="T117" s="267"/>
      <c r="U117" s="267"/>
      <c r="V117" s="267">
        <v>1</v>
      </c>
      <c r="W117" s="267"/>
      <c r="X117" s="267"/>
      <c r="Y117" s="267"/>
      <c r="Z117" s="214"/>
      <c r="AA117" s="214"/>
      <c r="AB117" s="214"/>
      <c r="AC117" s="214"/>
      <c r="AD117" s="214"/>
      <c r="AE117" s="248" t="s">
        <v>551</v>
      </c>
      <c r="AF117" s="248" t="s">
        <v>554</v>
      </c>
      <c r="AG117" s="248"/>
      <c r="AH117" s="249">
        <v>1</v>
      </c>
      <c r="AI117" s="249">
        <v>20</v>
      </c>
      <c r="AJ117" s="250"/>
      <c r="AK117" s="248" t="s">
        <v>271</v>
      </c>
      <c r="AL117" s="248" t="s">
        <v>280</v>
      </c>
      <c r="AM117" s="248" t="s">
        <v>52</v>
      </c>
      <c r="AN117" s="248"/>
      <c r="AO117" s="248"/>
      <c r="AP117" s="248"/>
      <c r="AQ117" s="249">
        <f>2024-RIGHT(D117,4)</f>
        <v>3</v>
      </c>
      <c r="AR117" s="249">
        <f>100/AI117</f>
        <v>5</v>
      </c>
      <c r="AS117" s="250">
        <f>IF(AQ117&lt;AR117,M117-(M117*AI117/100)*AQ117,0)</f>
        <v>5478000</v>
      </c>
      <c r="AT117" s="213"/>
      <c r="AU117" s="213"/>
      <c r="AV117" s="213"/>
      <c r="AW117" s="213"/>
      <c r="AX117" s="213"/>
      <c r="AY117" s="213"/>
      <c r="AZ117" s="213"/>
      <c r="BA117" s="213"/>
      <c r="BB117" s="213"/>
      <c r="BC117" s="213"/>
      <c r="BD117" s="213"/>
      <c r="BE117" s="213"/>
      <c r="BF117" s="213"/>
    </row>
    <row r="118" spans="1:58" s="215" customFormat="1" ht="27" x14ac:dyDescent="0.3">
      <c r="A118" s="212">
        <v>57</v>
      </c>
      <c r="B118" s="213" t="s">
        <v>558</v>
      </c>
      <c r="C118" s="213" t="s">
        <v>557</v>
      </c>
      <c r="D118" s="212" t="s">
        <v>561</v>
      </c>
      <c r="E118" s="212" t="s">
        <v>1121</v>
      </c>
      <c r="F118" s="212">
        <v>1</v>
      </c>
      <c r="G118" s="212">
        <v>1</v>
      </c>
      <c r="H118" s="212">
        <f t="shared" si="3"/>
        <v>0</v>
      </c>
      <c r="I118" s="212"/>
      <c r="J118" s="212"/>
      <c r="K118" s="212"/>
      <c r="L118" s="212"/>
      <c r="M118" s="214">
        <v>14916000</v>
      </c>
      <c r="N118" s="214">
        <v>5966400</v>
      </c>
      <c r="O118" s="267"/>
      <c r="P118" s="267"/>
      <c r="Q118" s="268">
        <v>1</v>
      </c>
      <c r="R118" s="267"/>
      <c r="S118" s="269"/>
      <c r="T118" s="267"/>
      <c r="U118" s="267"/>
      <c r="V118" s="267">
        <v>1</v>
      </c>
      <c r="W118" s="267"/>
      <c r="X118" s="267"/>
      <c r="Y118" s="267"/>
      <c r="Z118" s="214"/>
      <c r="AA118" s="214"/>
      <c r="AB118" s="214"/>
      <c r="AC118" s="214"/>
      <c r="AD118" s="214"/>
      <c r="AE118" s="248" t="s">
        <v>556</v>
      </c>
      <c r="AF118" s="248" t="s">
        <v>559</v>
      </c>
      <c r="AG118" s="248" t="s">
        <v>560</v>
      </c>
      <c r="AH118" s="249">
        <v>1</v>
      </c>
      <c r="AI118" s="249">
        <v>20</v>
      </c>
      <c r="AJ118" s="250"/>
      <c r="AK118" s="248" t="s">
        <v>271</v>
      </c>
      <c r="AL118" s="248" t="s">
        <v>280</v>
      </c>
      <c r="AM118" s="248" t="s">
        <v>52</v>
      </c>
      <c r="AN118" s="248"/>
      <c r="AO118" s="248"/>
      <c r="AP118" s="248"/>
      <c r="AQ118" s="249">
        <f>2024-RIGHT(D118,4)</f>
        <v>3</v>
      </c>
      <c r="AR118" s="249">
        <f>100/AI118</f>
        <v>5</v>
      </c>
      <c r="AS118" s="250">
        <f>IF(AQ118&lt;AR118,M118-(M118*AI118/100)*AQ118,0)</f>
        <v>5966400</v>
      </c>
      <c r="AT118" s="213"/>
      <c r="AU118" s="213"/>
      <c r="AV118" s="213"/>
      <c r="AW118" s="213"/>
      <c r="AX118" s="213"/>
      <c r="AY118" s="213"/>
      <c r="AZ118" s="213"/>
      <c r="BA118" s="213"/>
      <c r="BB118" s="213"/>
      <c r="BC118" s="213"/>
      <c r="BD118" s="213"/>
      <c r="BE118" s="213"/>
      <c r="BF118" s="213"/>
    </row>
    <row r="119" spans="1:58" s="215" customFormat="1" ht="27" x14ac:dyDescent="0.3">
      <c r="A119" s="212">
        <v>58</v>
      </c>
      <c r="B119" s="213" t="s">
        <v>564</v>
      </c>
      <c r="C119" s="213" t="s">
        <v>563</v>
      </c>
      <c r="D119" s="212" t="s">
        <v>567</v>
      </c>
      <c r="E119" s="212" t="s">
        <v>1121</v>
      </c>
      <c r="F119" s="212">
        <v>1</v>
      </c>
      <c r="G119" s="212">
        <v>1</v>
      </c>
      <c r="H119" s="212">
        <f t="shared" si="3"/>
        <v>0</v>
      </c>
      <c r="I119" s="212"/>
      <c r="J119" s="212"/>
      <c r="K119" s="212"/>
      <c r="L119" s="212"/>
      <c r="M119" s="214">
        <v>14960000</v>
      </c>
      <c r="N119" s="214">
        <v>5984000</v>
      </c>
      <c r="O119" s="267"/>
      <c r="P119" s="267"/>
      <c r="Q119" s="268">
        <v>1</v>
      </c>
      <c r="R119" s="267"/>
      <c r="S119" s="269"/>
      <c r="T119" s="267"/>
      <c r="U119" s="267"/>
      <c r="V119" s="267">
        <v>1</v>
      </c>
      <c r="W119" s="267"/>
      <c r="X119" s="267"/>
      <c r="Y119" s="267"/>
      <c r="Z119" s="214"/>
      <c r="AA119" s="214"/>
      <c r="AB119" s="214"/>
      <c r="AC119" s="214"/>
      <c r="AD119" s="214"/>
      <c r="AE119" s="248" t="s">
        <v>562</v>
      </c>
      <c r="AF119" s="248" t="s">
        <v>565</v>
      </c>
      <c r="AG119" s="248" t="s">
        <v>566</v>
      </c>
      <c r="AH119" s="249">
        <v>1</v>
      </c>
      <c r="AI119" s="249">
        <v>20</v>
      </c>
      <c r="AJ119" s="250" t="s">
        <v>568</v>
      </c>
      <c r="AK119" s="248" t="s">
        <v>271</v>
      </c>
      <c r="AL119" s="248" t="s">
        <v>280</v>
      </c>
      <c r="AM119" s="248" t="s">
        <v>52</v>
      </c>
      <c r="AN119" s="248"/>
      <c r="AO119" s="248"/>
      <c r="AP119" s="248"/>
      <c r="AQ119" s="249">
        <f>2024-RIGHT(D119,4)</f>
        <v>3</v>
      </c>
      <c r="AR119" s="249">
        <f>100/AI119</f>
        <v>5</v>
      </c>
      <c r="AS119" s="250">
        <f>IF(AQ119&lt;AR119,M119-(M119*AI119/100)*AQ119,0)</f>
        <v>5984000</v>
      </c>
      <c r="AT119" s="213"/>
      <c r="AU119" s="213"/>
      <c r="AV119" s="213"/>
      <c r="AW119" s="213"/>
      <c r="AX119" s="213"/>
      <c r="AY119" s="213"/>
      <c r="AZ119" s="213"/>
      <c r="BA119" s="213"/>
      <c r="BB119" s="213"/>
      <c r="BC119" s="213"/>
      <c r="BD119" s="213"/>
      <c r="BE119" s="213"/>
      <c r="BF119" s="213"/>
    </row>
    <row r="120" spans="1:58" s="215" customFormat="1" ht="25.5" x14ac:dyDescent="0.2">
      <c r="A120" s="212">
        <v>59</v>
      </c>
      <c r="B120" s="213" t="s">
        <v>570</v>
      </c>
      <c r="C120" s="213" t="s">
        <v>569</v>
      </c>
      <c r="D120" s="212" t="s">
        <v>278</v>
      </c>
      <c r="E120" s="212"/>
      <c r="F120" s="212"/>
      <c r="G120" s="212"/>
      <c r="H120" s="212"/>
      <c r="I120" s="212"/>
      <c r="J120" s="212"/>
      <c r="K120" s="212"/>
      <c r="L120" s="212"/>
      <c r="M120" s="214">
        <v>39270000</v>
      </c>
      <c r="N120" s="214">
        <v>15708000</v>
      </c>
      <c r="O120" s="267"/>
      <c r="P120" s="267"/>
      <c r="Q120" s="267"/>
      <c r="R120" s="267"/>
      <c r="S120" s="267"/>
      <c r="T120" s="267"/>
      <c r="U120" s="267"/>
      <c r="V120" s="267"/>
      <c r="W120" s="267"/>
      <c r="X120" s="267"/>
      <c r="Y120" s="267"/>
      <c r="Z120" s="214"/>
      <c r="AA120" s="214"/>
      <c r="AB120" s="214"/>
      <c r="AC120" s="214"/>
      <c r="AD120" s="214"/>
      <c r="AE120" s="248" t="s">
        <v>274</v>
      </c>
      <c r="AF120" s="248" t="s">
        <v>52</v>
      </c>
      <c r="AG120" s="248" t="s">
        <v>571</v>
      </c>
      <c r="AH120" s="249">
        <v>1</v>
      </c>
      <c r="AI120" s="249">
        <v>20</v>
      </c>
      <c r="AJ120" s="250"/>
      <c r="AK120" s="248" t="s">
        <v>279</v>
      </c>
      <c r="AL120" s="248" t="s">
        <v>280</v>
      </c>
      <c r="AM120" s="248" t="s">
        <v>52</v>
      </c>
      <c r="AN120" s="248"/>
      <c r="AO120" s="248"/>
      <c r="AP120" s="248"/>
      <c r="AQ120" s="249">
        <f>2024-RIGHT(D120,4)</f>
        <v>3</v>
      </c>
      <c r="AR120" s="249">
        <f>100/AI120</f>
        <v>5</v>
      </c>
      <c r="AS120" s="250">
        <f>IF(AQ120&lt;AR120,M120-(M120*AI120/100)*AQ120,0)</f>
        <v>15708000</v>
      </c>
      <c r="AT120" s="213"/>
      <c r="AU120" s="213"/>
      <c r="AV120" s="213"/>
      <c r="AW120" s="213"/>
      <c r="AX120" s="213"/>
      <c r="AY120" s="213"/>
      <c r="AZ120" s="213"/>
      <c r="BA120" s="213"/>
      <c r="BB120" s="213"/>
      <c r="BC120" s="213"/>
      <c r="BD120" s="213"/>
      <c r="BE120" s="213"/>
      <c r="BF120" s="213"/>
    </row>
    <row r="121" spans="1:58" s="215" customFormat="1" ht="25.5" x14ac:dyDescent="0.2">
      <c r="A121" s="212">
        <v>60</v>
      </c>
      <c r="B121" s="213" t="s">
        <v>570</v>
      </c>
      <c r="C121" s="213" t="s">
        <v>572</v>
      </c>
      <c r="D121" s="212" t="s">
        <v>278</v>
      </c>
      <c r="E121" s="212"/>
      <c r="F121" s="212"/>
      <c r="G121" s="212"/>
      <c r="H121" s="212"/>
      <c r="I121" s="212"/>
      <c r="J121" s="212"/>
      <c r="K121" s="212"/>
      <c r="L121" s="212"/>
      <c r="M121" s="214">
        <v>39270000</v>
      </c>
      <c r="N121" s="214">
        <v>15708000</v>
      </c>
      <c r="O121" s="267"/>
      <c r="P121" s="267"/>
      <c r="Q121" s="267"/>
      <c r="R121" s="267"/>
      <c r="S121" s="267"/>
      <c r="T121" s="267"/>
      <c r="U121" s="267"/>
      <c r="V121" s="267"/>
      <c r="W121" s="267"/>
      <c r="X121" s="267"/>
      <c r="Y121" s="267"/>
      <c r="Z121" s="214"/>
      <c r="AA121" s="214"/>
      <c r="AB121" s="214"/>
      <c r="AC121" s="214"/>
      <c r="AD121" s="214"/>
      <c r="AE121" s="248" t="s">
        <v>281</v>
      </c>
      <c r="AF121" s="248" t="s">
        <v>52</v>
      </c>
      <c r="AG121" s="248" t="s">
        <v>573</v>
      </c>
      <c r="AH121" s="249">
        <v>1</v>
      </c>
      <c r="AI121" s="249">
        <v>20</v>
      </c>
      <c r="AJ121" s="250"/>
      <c r="AK121" s="248" t="s">
        <v>279</v>
      </c>
      <c r="AL121" s="248" t="s">
        <v>280</v>
      </c>
      <c r="AM121" s="248" t="s">
        <v>52</v>
      </c>
      <c r="AN121" s="248"/>
      <c r="AO121" s="248"/>
      <c r="AP121" s="248"/>
      <c r="AQ121" s="249">
        <f>2024-RIGHT(D121,4)</f>
        <v>3</v>
      </c>
      <c r="AR121" s="249">
        <f>100/AI121</f>
        <v>5</v>
      </c>
      <c r="AS121" s="250">
        <f>IF(AQ121&lt;AR121,M121-(M121*AI121/100)*AQ121,0)</f>
        <v>15708000</v>
      </c>
      <c r="AT121" s="213"/>
      <c r="AU121" s="213"/>
      <c r="AV121" s="213"/>
      <c r="AW121" s="213"/>
      <c r="AX121" s="213"/>
      <c r="AY121" s="213"/>
      <c r="AZ121" s="213"/>
      <c r="BA121" s="213"/>
      <c r="BB121" s="213"/>
      <c r="BC121" s="213"/>
      <c r="BD121" s="213"/>
      <c r="BE121" s="213"/>
      <c r="BF121" s="213"/>
    </row>
    <row r="122" spans="1:58" s="215" customFormat="1" ht="57" customHeight="1" x14ac:dyDescent="0.3">
      <c r="A122" s="212">
        <v>61</v>
      </c>
      <c r="B122" s="213" t="s">
        <v>576</v>
      </c>
      <c r="C122" s="213" t="s">
        <v>575</v>
      </c>
      <c r="D122" s="212" t="s">
        <v>579</v>
      </c>
      <c r="E122" s="212" t="s">
        <v>1121</v>
      </c>
      <c r="F122" s="212">
        <v>1</v>
      </c>
      <c r="G122" s="212">
        <v>1</v>
      </c>
      <c r="H122" s="212">
        <f>G122-F122</f>
        <v>0</v>
      </c>
      <c r="I122" s="212"/>
      <c r="J122" s="212"/>
      <c r="K122" s="212"/>
      <c r="L122" s="212"/>
      <c r="M122" s="214">
        <v>25410000</v>
      </c>
      <c r="N122" s="214">
        <v>15246000</v>
      </c>
      <c r="O122" s="267"/>
      <c r="P122" s="267"/>
      <c r="Q122" s="268">
        <v>1</v>
      </c>
      <c r="R122" s="267"/>
      <c r="S122" s="269"/>
      <c r="T122" s="267"/>
      <c r="U122" s="267"/>
      <c r="V122" s="267">
        <v>1</v>
      </c>
      <c r="W122" s="267"/>
      <c r="X122" s="267"/>
      <c r="Y122" s="267"/>
      <c r="Z122" s="214"/>
      <c r="AA122" s="214"/>
      <c r="AB122" s="214"/>
      <c r="AC122" s="214"/>
      <c r="AD122" s="214"/>
      <c r="AE122" s="248" t="s">
        <v>574</v>
      </c>
      <c r="AF122" s="248" t="s">
        <v>577</v>
      </c>
      <c r="AG122" s="248" t="s">
        <v>578</v>
      </c>
      <c r="AH122" s="249">
        <v>1</v>
      </c>
      <c r="AI122" s="249">
        <v>20</v>
      </c>
      <c r="AJ122" s="250" t="s">
        <v>580</v>
      </c>
      <c r="AK122" s="248" t="s">
        <v>271</v>
      </c>
      <c r="AL122" s="248" t="s">
        <v>280</v>
      </c>
      <c r="AM122" s="248" t="s">
        <v>52</v>
      </c>
      <c r="AN122" s="248"/>
      <c r="AO122" s="248"/>
      <c r="AP122" s="248"/>
      <c r="AQ122" s="249">
        <f>2024-RIGHT(D122,4)</f>
        <v>2</v>
      </c>
      <c r="AR122" s="249">
        <f>100/AI122</f>
        <v>5</v>
      </c>
      <c r="AS122" s="250">
        <f>IF(AQ122&lt;AR122,M122-(M122*AI122/100)*AQ122,0)</f>
        <v>15246000</v>
      </c>
      <c r="AT122" s="213"/>
      <c r="AU122" s="213"/>
      <c r="AV122" s="213"/>
      <c r="AW122" s="213"/>
      <c r="AX122" s="213"/>
      <c r="AY122" s="213"/>
      <c r="AZ122" s="213"/>
      <c r="BA122" s="213"/>
      <c r="BB122" s="213"/>
      <c r="BC122" s="213"/>
      <c r="BD122" s="213"/>
      <c r="BE122" s="213"/>
      <c r="BF122" s="213"/>
    </row>
    <row r="123" spans="1:58" s="215" customFormat="1" ht="25.5" x14ac:dyDescent="0.2">
      <c r="A123" s="212">
        <v>62</v>
      </c>
      <c r="B123" s="213" t="s">
        <v>583</v>
      </c>
      <c r="C123" s="213" t="s">
        <v>582</v>
      </c>
      <c r="D123" s="212" t="s">
        <v>586</v>
      </c>
      <c r="E123" s="212" t="s">
        <v>1121</v>
      </c>
      <c r="F123" s="212">
        <v>1</v>
      </c>
      <c r="G123" s="212">
        <v>1</v>
      </c>
      <c r="H123" s="212">
        <v>0</v>
      </c>
      <c r="I123" s="212"/>
      <c r="J123" s="212"/>
      <c r="K123" s="212"/>
      <c r="L123" s="212"/>
      <c r="M123" s="214">
        <v>23426480</v>
      </c>
      <c r="N123" s="214">
        <v>0</v>
      </c>
      <c r="O123" s="267"/>
      <c r="P123" s="267"/>
      <c r="Q123" s="267"/>
      <c r="R123" s="267"/>
      <c r="S123" s="267">
        <v>1</v>
      </c>
      <c r="T123" s="267"/>
      <c r="U123" s="267"/>
      <c r="V123" s="267"/>
      <c r="W123" s="267"/>
      <c r="X123" s="267">
        <v>1</v>
      </c>
      <c r="Y123" s="267"/>
      <c r="Z123" s="214"/>
      <c r="AA123" s="214"/>
      <c r="AB123" s="214"/>
      <c r="AC123" s="214"/>
      <c r="AD123" s="214"/>
      <c r="AE123" s="248" t="s">
        <v>581</v>
      </c>
      <c r="AF123" s="248" t="s">
        <v>584</v>
      </c>
      <c r="AG123" s="248" t="s">
        <v>585</v>
      </c>
      <c r="AH123" s="249">
        <v>1</v>
      </c>
      <c r="AI123" s="249">
        <v>10</v>
      </c>
      <c r="AJ123" s="250" t="s">
        <v>587</v>
      </c>
      <c r="AK123" s="248" t="s">
        <v>307</v>
      </c>
      <c r="AL123" s="248" t="s">
        <v>280</v>
      </c>
      <c r="AM123" s="248" t="s">
        <v>52</v>
      </c>
      <c r="AN123" s="248"/>
      <c r="AO123" s="248"/>
      <c r="AP123" s="248"/>
      <c r="AQ123" s="249">
        <f>2024-RIGHT(D123,4)</f>
        <v>14</v>
      </c>
      <c r="AR123" s="249">
        <f>100/AI123</f>
        <v>10</v>
      </c>
      <c r="AS123" s="250">
        <f>IF(AQ123&lt;AR123,M123-(M123*AI123/100)*AQ123,0)</f>
        <v>0</v>
      </c>
      <c r="AT123" s="213"/>
      <c r="AU123" s="213"/>
      <c r="AV123" s="213"/>
      <c r="AW123" s="213"/>
      <c r="AX123" s="213"/>
      <c r="AY123" s="213"/>
      <c r="AZ123" s="213"/>
      <c r="BA123" s="213"/>
      <c r="BB123" s="213"/>
      <c r="BC123" s="213"/>
      <c r="BD123" s="213"/>
      <c r="BE123" s="213"/>
      <c r="BF123" s="213"/>
    </row>
    <row r="124" spans="1:58" s="215" customFormat="1" ht="28.5" customHeight="1" x14ac:dyDescent="0.2">
      <c r="A124" s="212">
        <v>63</v>
      </c>
      <c r="B124" s="213" t="s">
        <v>583</v>
      </c>
      <c r="C124" s="213" t="s">
        <v>588</v>
      </c>
      <c r="D124" s="212" t="s">
        <v>586</v>
      </c>
      <c r="E124" s="212" t="s">
        <v>1121</v>
      </c>
      <c r="F124" s="212">
        <v>1</v>
      </c>
      <c r="G124" s="212">
        <v>1</v>
      </c>
      <c r="H124" s="212">
        <f>G124-F124</f>
        <v>0</v>
      </c>
      <c r="I124" s="212"/>
      <c r="J124" s="212"/>
      <c r="K124" s="212"/>
      <c r="L124" s="212"/>
      <c r="M124" s="214">
        <v>23426480</v>
      </c>
      <c r="N124" s="214">
        <v>0</v>
      </c>
      <c r="O124" s="267"/>
      <c r="P124" s="267"/>
      <c r="Q124" s="267"/>
      <c r="R124" s="267"/>
      <c r="S124" s="267">
        <v>1</v>
      </c>
      <c r="T124" s="267"/>
      <c r="U124" s="267"/>
      <c r="V124" s="267"/>
      <c r="W124" s="267"/>
      <c r="X124" s="267">
        <v>1</v>
      </c>
      <c r="Y124" s="267"/>
      <c r="Z124" s="214"/>
      <c r="AA124" s="214"/>
      <c r="AB124" s="214"/>
      <c r="AC124" s="214"/>
      <c r="AD124" s="214"/>
      <c r="AE124" s="248" t="s">
        <v>581</v>
      </c>
      <c r="AF124" s="248" t="s">
        <v>589</v>
      </c>
      <c r="AG124" s="248" t="s">
        <v>585</v>
      </c>
      <c r="AH124" s="249">
        <v>1</v>
      </c>
      <c r="AI124" s="249">
        <v>10</v>
      </c>
      <c r="AJ124" s="250" t="s">
        <v>590</v>
      </c>
      <c r="AK124" s="248" t="s">
        <v>307</v>
      </c>
      <c r="AL124" s="248" t="s">
        <v>280</v>
      </c>
      <c r="AM124" s="248" t="s">
        <v>52</v>
      </c>
      <c r="AN124" s="248"/>
      <c r="AO124" s="248"/>
      <c r="AP124" s="248"/>
      <c r="AQ124" s="249">
        <f>2024-RIGHT(D124,4)</f>
        <v>14</v>
      </c>
      <c r="AR124" s="249">
        <f>100/AI124</f>
        <v>10</v>
      </c>
      <c r="AS124" s="250">
        <f>IF(AQ124&lt;AR124,M124-(M124*AI124/100)*AQ124,0)</f>
        <v>0</v>
      </c>
      <c r="AT124" s="213"/>
      <c r="AU124" s="213"/>
      <c r="AV124" s="213"/>
      <c r="AW124" s="213"/>
      <c r="AX124" s="213"/>
      <c r="AY124" s="213"/>
      <c r="AZ124" s="213"/>
      <c r="BA124" s="213"/>
      <c r="BB124" s="213"/>
      <c r="BC124" s="213"/>
      <c r="BD124" s="213"/>
      <c r="BE124" s="213"/>
      <c r="BF124" s="213"/>
    </row>
    <row r="125" spans="1:58" s="215" customFormat="1" ht="27" x14ac:dyDescent="0.3">
      <c r="A125" s="212">
        <v>64</v>
      </c>
      <c r="B125" s="213" t="s">
        <v>593</v>
      </c>
      <c r="C125" s="213" t="s">
        <v>592</v>
      </c>
      <c r="D125" s="212" t="s">
        <v>596</v>
      </c>
      <c r="E125" s="212" t="s">
        <v>1121</v>
      </c>
      <c r="F125" s="212"/>
      <c r="G125" s="212"/>
      <c r="H125" s="212"/>
      <c r="I125" s="212"/>
      <c r="J125" s="212"/>
      <c r="K125" s="212"/>
      <c r="L125" s="212"/>
      <c r="M125" s="214">
        <v>15004000</v>
      </c>
      <c r="N125" s="214">
        <v>0</v>
      </c>
      <c r="O125" s="267"/>
      <c r="P125" s="267"/>
      <c r="Q125" s="268">
        <v>1</v>
      </c>
      <c r="R125" s="267"/>
      <c r="S125" s="269"/>
      <c r="T125" s="267"/>
      <c r="U125" s="267"/>
      <c r="V125" s="267">
        <v>1</v>
      </c>
      <c r="W125" s="267"/>
      <c r="X125" s="267"/>
      <c r="Y125" s="267"/>
      <c r="Z125" s="214"/>
      <c r="AA125" s="214"/>
      <c r="AB125" s="214"/>
      <c r="AC125" s="214"/>
      <c r="AD125" s="214"/>
      <c r="AE125" s="248" t="s">
        <v>591</v>
      </c>
      <c r="AF125" s="248" t="s">
        <v>594</v>
      </c>
      <c r="AG125" s="248" t="s">
        <v>595</v>
      </c>
      <c r="AH125" s="249">
        <v>1</v>
      </c>
      <c r="AI125" s="249">
        <v>20</v>
      </c>
      <c r="AJ125" s="250"/>
      <c r="AK125" s="248" t="s">
        <v>271</v>
      </c>
      <c r="AL125" s="248" t="s">
        <v>280</v>
      </c>
      <c r="AM125" s="248" t="s">
        <v>52</v>
      </c>
      <c r="AN125" s="248"/>
      <c r="AO125" s="248"/>
      <c r="AP125" s="248"/>
      <c r="AQ125" s="249">
        <f>2024-RIGHT(D125,4)</f>
        <v>6</v>
      </c>
      <c r="AR125" s="249">
        <f>100/AI125</f>
        <v>5</v>
      </c>
      <c r="AS125" s="250">
        <f>IF(AQ125&lt;AR125,M125-(M125*AI125/100)*AQ125,0)</f>
        <v>0</v>
      </c>
      <c r="AT125" s="213"/>
      <c r="AU125" s="213"/>
      <c r="AV125" s="213"/>
      <c r="AW125" s="213"/>
      <c r="AX125" s="213"/>
      <c r="AY125" s="213"/>
      <c r="AZ125" s="213"/>
      <c r="BA125" s="213"/>
      <c r="BB125" s="213"/>
      <c r="BC125" s="213"/>
      <c r="BD125" s="213"/>
      <c r="BE125" s="213"/>
      <c r="BF125" s="213"/>
    </row>
    <row r="126" spans="1:58" s="215" customFormat="1" ht="27" x14ac:dyDescent="0.3">
      <c r="A126" s="212">
        <v>65</v>
      </c>
      <c r="B126" s="213" t="s">
        <v>599</v>
      </c>
      <c r="C126" s="213" t="s">
        <v>598</v>
      </c>
      <c r="D126" s="212" t="s">
        <v>602</v>
      </c>
      <c r="E126" s="212" t="s">
        <v>1121</v>
      </c>
      <c r="F126" s="212">
        <v>1</v>
      </c>
      <c r="G126" s="212">
        <v>1</v>
      </c>
      <c r="H126" s="212">
        <f>G126-F126</f>
        <v>0</v>
      </c>
      <c r="I126" s="212"/>
      <c r="J126" s="212"/>
      <c r="K126" s="212"/>
      <c r="L126" s="212"/>
      <c r="M126" s="214">
        <v>50501000</v>
      </c>
      <c r="N126" s="214">
        <v>0</v>
      </c>
      <c r="O126" s="267"/>
      <c r="P126" s="267"/>
      <c r="Q126" s="268"/>
      <c r="R126" s="267"/>
      <c r="S126" s="269">
        <v>1</v>
      </c>
      <c r="T126" s="267"/>
      <c r="U126" s="267"/>
      <c r="V126" s="267">
        <v>1</v>
      </c>
      <c r="W126" s="267"/>
      <c r="X126" s="267"/>
      <c r="Y126" s="267"/>
      <c r="Z126" s="214"/>
      <c r="AA126" s="214"/>
      <c r="AB126" s="214"/>
      <c r="AC126" s="214"/>
      <c r="AD126" s="214"/>
      <c r="AE126" s="248" t="s">
        <v>597</v>
      </c>
      <c r="AF126" s="248" t="s">
        <v>600</v>
      </c>
      <c r="AG126" s="248" t="s">
        <v>601</v>
      </c>
      <c r="AH126" s="249">
        <v>1</v>
      </c>
      <c r="AI126" s="249">
        <v>20</v>
      </c>
      <c r="AJ126" s="250" t="s">
        <v>603</v>
      </c>
      <c r="AK126" s="248" t="s">
        <v>271</v>
      </c>
      <c r="AL126" s="248" t="s">
        <v>280</v>
      </c>
      <c r="AM126" s="248" t="s">
        <v>52</v>
      </c>
      <c r="AN126" s="248"/>
      <c r="AO126" s="248"/>
      <c r="AP126" s="248"/>
      <c r="AQ126" s="249">
        <f>2024-RIGHT(D126,4)</f>
        <v>5</v>
      </c>
      <c r="AR126" s="249">
        <f>100/AI126</f>
        <v>5</v>
      </c>
      <c r="AS126" s="250">
        <f>IF(AQ126&lt;AR126,M126-(M126*AI126/100)*AQ126,0)</f>
        <v>0</v>
      </c>
      <c r="AT126" s="213"/>
      <c r="AU126" s="213"/>
      <c r="AV126" s="213"/>
      <c r="AW126" s="213"/>
      <c r="AX126" s="213"/>
      <c r="AY126" s="213"/>
      <c r="AZ126" s="213"/>
      <c r="BA126" s="213"/>
      <c r="BB126" s="213"/>
      <c r="BC126" s="213"/>
      <c r="BD126" s="213"/>
      <c r="BE126" s="213"/>
      <c r="BF126" s="213"/>
    </row>
    <row r="127" spans="1:58" s="215" customFormat="1" ht="27" x14ac:dyDescent="0.3">
      <c r="A127" s="212">
        <v>66</v>
      </c>
      <c r="B127" s="213" t="s">
        <v>605</v>
      </c>
      <c r="C127" s="213" t="s">
        <v>604</v>
      </c>
      <c r="D127" s="212" t="s">
        <v>602</v>
      </c>
      <c r="E127" s="212"/>
      <c r="F127" s="212"/>
      <c r="G127" s="212"/>
      <c r="H127" s="212"/>
      <c r="I127" s="212"/>
      <c r="J127" s="212"/>
      <c r="K127" s="212"/>
      <c r="L127" s="212"/>
      <c r="M127" s="214">
        <v>42504000</v>
      </c>
      <c r="N127" s="214">
        <v>0</v>
      </c>
      <c r="O127" s="267"/>
      <c r="P127" s="267"/>
      <c r="Q127" s="268"/>
      <c r="R127" s="267"/>
      <c r="S127" s="269">
        <v>1</v>
      </c>
      <c r="T127" s="267"/>
      <c r="U127" s="267"/>
      <c r="V127" s="267">
        <v>1</v>
      </c>
      <c r="W127" s="267"/>
      <c r="X127" s="267"/>
      <c r="Y127" s="267"/>
      <c r="Z127" s="214"/>
      <c r="AA127" s="214"/>
      <c r="AB127" s="214"/>
      <c r="AC127" s="214"/>
      <c r="AD127" s="214"/>
      <c r="AE127" s="248" t="s">
        <v>597</v>
      </c>
      <c r="AF127" s="248" t="s">
        <v>606</v>
      </c>
      <c r="AG127" s="248" t="s">
        <v>607</v>
      </c>
      <c r="AH127" s="249">
        <v>1</v>
      </c>
      <c r="AI127" s="249">
        <v>20</v>
      </c>
      <c r="AJ127" s="250" t="s">
        <v>603</v>
      </c>
      <c r="AK127" s="248" t="s">
        <v>271</v>
      </c>
      <c r="AL127" s="248" t="s">
        <v>280</v>
      </c>
      <c r="AM127" s="248" t="s">
        <v>52</v>
      </c>
      <c r="AN127" s="248"/>
      <c r="AO127" s="248"/>
      <c r="AP127" s="248"/>
      <c r="AQ127" s="249">
        <f>2024-RIGHT(D127,4)</f>
        <v>5</v>
      </c>
      <c r="AR127" s="249">
        <f>100/AI127</f>
        <v>5</v>
      </c>
      <c r="AS127" s="250">
        <f>IF(AQ127&lt;AR127,M127-(M127*AI127/100)*AQ127,0)</f>
        <v>0</v>
      </c>
      <c r="AT127" s="213"/>
      <c r="AU127" s="213"/>
      <c r="AV127" s="213"/>
      <c r="AW127" s="213"/>
      <c r="AX127" s="213"/>
      <c r="AY127" s="213"/>
      <c r="AZ127" s="213"/>
      <c r="BA127" s="213"/>
      <c r="BB127" s="213"/>
      <c r="BC127" s="213"/>
      <c r="BD127" s="213"/>
      <c r="BE127" s="213"/>
      <c r="BF127" s="213"/>
    </row>
    <row r="128" spans="1:58" s="215" customFormat="1" ht="27" x14ac:dyDescent="0.3">
      <c r="A128" s="212">
        <v>67</v>
      </c>
      <c r="B128" s="213" t="s">
        <v>610</v>
      </c>
      <c r="C128" s="213" t="s">
        <v>609</v>
      </c>
      <c r="D128" s="212" t="s">
        <v>613</v>
      </c>
      <c r="E128" s="212"/>
      <c r="F128" s="212"/>
      <c r="G128" s="212"/>
      <c r="H128" s="212"/>
      <c r="I128" s="212"/>
      <c r="J128" s="212"/>
      <c r="K128" s="212"/>
      <c r="L128" s="212"/>
      <c r="M128" s="214">
        <v>14553000</v>
      </c>
      <c r="N128" s="214">
        <v>0</v>
      </c>
      <c r="O128" s="267"/>
      <c r="P128" s="267"/>
      <c r="Q128" s="268"/>
      <c r="R128" s="267"/>
      <c r="S128" s="269">
        <v>1</v>
      </c>
      <c r="T128" s="267"/>
      <c r="U128" s="267"/>
      <c r="V128" s="267">
        <v>1</v>
      </c>
      <c r="W128" s="267"/>
      <c r="X128" s="267"/>
      <c r="Y128" s="267"/>
      <c r="Z128" s="214"/>
      <c r="AA128" s="214"/>
      <c r="AB128" s="214"/>
      <c r="AC128" s="214"/>
      <c r="AD128" s="214"/>
      <c r="AE128" s="248" t="s">
        <v>608</v>
      </c>
      <c r="AF128" s="248" t="s">
        <v>611</v>
      </c>
      <c r="AG128" s="248" t="s">
        <v>612</v>
      </c>
      <c r="AH128" s="249">
        <v>1</v>
      </c>
      <c r="AI128" s="249">
        <v>20</v>
      </c>
      <c r="AJ128" s="250" t="s">
        <v>603</v>
      </c>
      <c r="AK128" s="248" t="s">
        <v>271</v>
      </c>
      <c r="AL128" s="248" t="s">
        <v>280</v>
      </c>
      <c r="AM128" s="248" t="s">
        <v>52</v>
      </c>
      <c r="AN128" s="248"/>
      <c r="AO128" s="248"/>
      <c r="AP128" s="248"/>
      <c r="AQ128" s="249">
        <f>2024-RIGHT(D128,4)</f>
        <v>5</v>
      </c>
      <c r="AR128" s="249">
        <f>100/AI128</f>
        <v>5</v>
      </c>
      <c r="AS128" s="250">
        <f>IF(AQ128&lt;AR128,M128-(M128*AI128/100)*AQ128,0)</f>
        <v>0</v>
      </c>
      <c r="AT128" s="213"/>
      <c r="AU128" s="213"/>
      <c r="AV128" s="213"/>
      <c r="AW128" s="213"/>
      <c r="AX128" s="213"/>
      <c r="AY128" s="213"/>
      <c r="AZ128" s="213"/>
      <c r="BA128" s="213"/>
      <c r="BB128" s="213"/>
      <c r="BC128" s="213"/>
      <c r="BD128" s="213"/>
      <c r="BE128" s="213"/>
      <c r="BF128" s="213"/>
    </row>
    <row r="129" spans="1:58" s="215" customFormat="1" ht="27" x14ac:dyDescent="0.3">
      <c r="A129" s="212">
        <v>68</v>
      </c>
      <c r="B129" s="213" t="s">
        <v>616</v>
      </c>
      <c r="C129" s="213" t="s">
        <v>615</v>
      </c>
      <c r="D129" s="212" t="s">
        <v>619</v>
      </c>
      <c r="E129" s="212"/>
      <c r="F129" s="212"/>
      <c r="G129" s="212"/>
      <c r="H129" s="212"/>
      <c r="I129" s="212"/>
      <c r="J129" s="212"/>
      <c r="K129" s="212"/>
      <c r="L129" s="212"/>
      <c r="M129" s="214">
        <v>18490000</v>
      </c>
      <c r="N129" s="214">
        <v>11094000</v>
      </c>
      <c r="O129" s="267"/>
      <c r="P129" s="267"/>
      <c r="Q129" s="268">
        <v>1</v>
      </c>
      <c r="R129" s="267"/>
      <c r="S129" s="269"/>
      <c r="T129" s="267"/>
      <c r="U129" s="267"/>
      <c r="V129" s="267">
        <v>1</v>
      </c>
      <c r="W129" s="267"/>
      <c r="X129" s="267"/>
      <c r="Y129" s="267"/>
      <c r="Z129" s="214"/>
      <c r="AA129" s="214"/>
      <c r="AB129" s="214"/>
      <c r="AC129" s="214"/>
      <c r="AD129" s="214"/>
      <c r="AE129" s="248" t="s">
        <v>614</v>
      </c>
      <c r="AF129" s="248" t="s">
        <v>617</v>
      </c>
      <c r="AG129" s="248" t="s">
        <v>618</v>
      </c>
      <c r="AH129" s="249">
        <v>1</v>
      </c>
      <c r="AI129" s="249">
        <v>20</v>
      </c>
      <c r="AJ129" s="250" t="s">
        <v>620</v>
      </c>
      <c r="AK129" s="248" t="s">
        <v>271</v>
      </c>
      <c r="AL129" s="248" t="s">
        <v>280</v>
      </c>
      <c r="AM129" s="248" t="s">
        <v>52</v>
      </c>
      <c r="AN129" s="248"/>
      <c r="AO129" s="248"/>
      <c r="AP129" s="248"/>
      <c r="AQ129" s="249">
        <f>2024-RIGHT(D129,4)</f>
        <v>2</v>
      </c>
      <c r="AR129" s="249">
        <f>100/AI129</f>
        <v>5</v>
      </c>
      <c r="AS129" s="250">
        <f>IF(AQ129&lt;AR129,M129-(M129*AI129/100)*AQ129,0)</f>
        <v>11094000</v>
      </c>
      <c r="AT129" s="213"/>
      <c r="AU129" s="213"/>
      <c r="AV129" s="213"/>
      <c r="AW129" s="213"/>
      <c r="AX129" s="213"/>
      <c r="AY129" s="213"/>
      <c r="AZ129" s="213"/>
      <c r="BA129" s="213"/>
      <c r="BB129" s="213"/>
      <c r="BC129" s="213"/>
      <c r="BD129" s="213"/>
      <c r="BE129" s="213"/>
      <c r="BF129" s="213"/>
    </row>
    <row r="130" spans="1:58" s="215" customFormat="1" ht="27" x14ac:dyDescent="0.3">
      <c r="A130" s="212">
        <v>69</v>
      </c>
      <c r="B130" s="213" t="s">
        <v>623</v>
      </c>
      <c r="C130" s="213" t="s">
        <v>622</v>
      </c>
      <c r="D130" s="212" t="s">
        <v>626</v>
      </c>
      <c r="E130" s="212"/>
      <c r="F130" s="212"/>
      <c r="G130" s="212"/>
      <c r="H130" s="212"/>
      <c r="I130" s="212"/>
      <c r="J130" s="212"/>
      <c r="K130" s="212"/>
      <c r="L130" s="212"/>
      <c r="M130" s="214">
        <v>47905000</v>
      </c>
      <c r="N130" s="214">
        <v>38324000</v>
      </c>
      <c r="O130" s="267"/>
      <c r="P130" s="267"/>
      <c r="Q130" s="268">
        <v>1</v>
      </c>
      <c r="R130" s="267"/>
      <c r="S130" s="269"/>
      <c r="T130" s="267"/>
      <c r="U130" s="267"/>
      <c r="V130" s="267">
        <v>1</v>
      </c>
      <c r="W130" s="267"/>
      <c r="X130" s="267"/>
      <c r="Y130" s="267"/>
      <c r="Z130" s="214"/>
      <c r="AA130" s="214"/>
      <c r="AB130" s="214"/>
      <c r="AC130" s="214"/>
      <c r="AD130" s="214"/>
      <c r="AE130" s="248" t="s">
        <v>621</v>
      </c>
      <c r="AF130" s="248" t="s">
        <v>624</v>
      </c>
      <c r="AG130" s="248" t="s">
        <v>625</v>
      </c>
      <c r="AH130" s="249">
        <v>1</v>
      </c>
      <c r="AI130" s="249">
        <v>20</v>
      </c>
      <c r="AJ130" s="250" t="s">
        <v>627</v>
      </c>
      <c r="AK130" s="248" t="s">
        <v>271</v>
      </c>
      <c r="AL130" s="248" t="s">
        <v>280</v>
      </c>
      <c r="AM130" s="248" t="s">
        <v>52</v>
      </c>
      <c r="AN130" s="248"/>
      <c r="AO130" s="248"/>
      <c r="AP130" s="248"/>
      <c r="AQ130" s="249">
        <f>2024-RIGHT(D130,4)</f>
        <v>1</v>
      </c>
      <c r="AR130" s="249">
        <f>100/AI130</f>
        <v>5</v>
      </c>
      <c r="AS130" s="250">
        <f>IF(AQ130&lt;AR130,M130-(M130*AI130/100)*AQ130,0)</f>
        <v>38324000</v>
      </c>
      <c r="AT130" s="213"/>
      <c r="AU130" s="213"/>
      <c r="AV130" s="213"/>
      <c r="AW130" s="213"/>
      <c r="AX130" s="213"/>
      <c r="AY130" s="213"/>
      <c r="AZ130" s="213"/>
      <c r="BA130" s="213"/>
      <c r="BB130" s="213"/>
      <c r="BC130" s="213"/>
      <c r="BD130" s="213"/>
      <c r="BE130" s="213"/>
      <c r="BF130" s="213"/>
    </row>
    <row r="131" spans="1:58" s="215" customFormat="1" ht="25.5" x14ac:dyDescent="0.2">
      <c r="A131" s="212">
        <v>70</v>
      </c>
      <c r="B131" s="213" t="s">
        <v>630</v>
      </c>
      <c r="C131" s="213" t="s">
        <v>629</v>
      </c>
      <c r="D131" s="212" t="s">
        <v>633</v>
      </c>
      <c r="E131" s="212"/>
      <c r="F131" s="212"/>
      <c r="G131" s="212"/>
      <c r="H131" s="212"/>
      <c r="I131" s="212"/>
      <c r="J131" s="212"/>
      <c r="K131" s="212"/>
      <c r="L131" s="212"/>
      <c r="M131" s="214">
        <v>11110000</v>
      </c>
      <c r="N131" s="214">
        <v>0</v>
      </c>
      <c r="O131" s="267"/>
      <c r="P131" s="267"/>
      <c r="Q131" s="267"/>
      <c r="R131" s="267"/>
      <c r="S131" s="267"/>
      <c r="T131" s="267"/>
      <c r="U131" s="267"/>
      <c r="V131" s="267"/>
      <c r="W131" s="267"/>
      <c r="X131" s="267"/>
      <c r="Y131" s="267"/>
      <c r="Z131" s="214"/>
      <c r="AA131" s="214"/>
      <c r="AB131" s="214"/>
      <c r="AC131" s="214"/>
      <c r="AD131" s="214"/>
      <c r="AE131" s="248" t="s">
        <v>628</v>
      </c>
      <c r="AF131" s="248" t="s">
        <v>631</v>
      </c>
      <c r="AG131" s="248" t="s">
        <v>632</v>
      </c>
      <c r="AH131" s="249">
        <v>1</v>
      </c>
      <c r="AI131" s="249">
        <v>10</v>
      </c>
      <c r="AJ131" s="250"/>
      <c r="AK131" s="248" t="s">
        <v>634</v>
      </c>
      <c r="AL131" s="248" t="s">
        <v>635</v>
      </c>
      <c r="AM131" s="248" t="s">
        <v>52</v>
      </c>
      <c r="AN131" s="248"/>
      <c r="AO131" s="248"/>
      <c r="AP131" s="248"/>
      <c r="AQ131" s="249">
        <f>2024-RIGHT(D131,4)</f>
        <v>17</v>
      </c>
      <c r="AR131" s="249">
        <f>100/AI131</f>
        <v>10</v>
      </c>
      <c r="AS131" s="250">
        <f>IF(AQ131&lt;AR131,M131-(M131*AI131/100)*AQ131,0)</f>
        <v>0</v>
      </c>
      <c r="AT131" s="213"/>
      <c r="AU131" s="213"/>
      <c r="AV131" s="213"/>
      <c r="AW131" s="213"/>
      <c r="AX131" s="213"/>
      <c r="AY131" s="213"/>
      <c r="AZ131" s="213"/>
      <c r="BA131" s="213"/>
      <c r="BB131" s="213"/>
      <c r="BC131" s="213"/>
      <c r="BD131" s="213"/>
      <c r="BE131" s="213"/>
      <c r="BF131" s="213"/>
    </row>
    <row r="132" spans="1:58" s="215" customFormat="1" ht="25.5" x14ac:dyDescent="0.2">
      <c r="A132" s="212">
        <v>71</v>
      </c>
      <c r="B132" s="213" t="s">
        <v>638</v>
      </c>
      <c r="C132" s="213" t="s">
        <v>637</v>
      </c>
      <c r="D132" s="212" t="s">
        <v>278</v>
      </c>
      <c r="E132" s="212"/>
      <c r="F132" s="212"/>
      <c r="G132" s="212"/>
      <c r="H132" s="212"/>
      <c r="I132" s="212"/>
      <c r="J132" s="212"/>
      <c r="K132" s="212"/>
      <c r="L132" s="212"/>
      <c r="M132" s="214">
        <v>263000000</v>
      </c>
      <c r="N132" s="214">
        <v>105200000</v>
      </c>
      <c r="O132" s="267"/>
      <c r="P132" s="267"/>
      <c r="Q132" s="267"/>
      <c r="R132" s="267"/>
      <c r="S132" s="267"/>
      <c r="T132" s="267"/>
      <c r="U132" s="267"/>
      <c r="V132" s="267"/>
      <c r="W132" s="267"/>
      <c r="X132" s="267"/>
      <c r="Y132" s="267"/>
      <c r="Z132" s="214"/>
      <c r="AA132" s="214"/>
      <c r="AB132" s="214"/>
      <c r="AC132" s="214"/>
      <c r="AD132" s="214"/>
      <c r="AE132" s="248" t="s">
        <v>636</v>
      </c>
      <c r="AF132" s="248" t="s">
        <v>639</v>
      </c>
      <c r="AG132" s="248" t="s">
        <v>640</v>
      </c>
      <c r="AH132" s="249">
        <v>1</v>
      </c>
      <c r="AI132" s="249">
        <v>20</v>
      </c>
      <c r="AJ132" s="250"/>
      <c r="AK132" s="248" t="s">
        <v>279</v>
      </c>
      <c r="AL132" s="248" t="s">
        <v>280</v>
      </c>
      <c r="AM132" s="248" t="s">
        <v>52</v>
      </c>
      <c r="AN132" s="248"/>
      <c r="AO132" s="248"/>
      <c r="AP132" s="248"/>
      <c r="AQ132" s="249">
        <f>2024-RIGHT(D132,4)</f>
        <v>3</v>
      </c>
      <c r="AR132" s="249">
        <f>100/AI132</f>
        <v>5</v>
      </c>
      <c r="AS132" s="250">
        <f>IF(AQ132&lt;AR132,M132-(M132*AI132/100)*AQ132,0)</f>
        <v>105200000</v>
      </c>
      <c r="AT132" s="213"/>
      <c r="AU132" s="213"/>
      <c r="AV132" s="213"/>
      <c r="AW132" s="213"/>
      <c r="AX132" s="213"/>
      <c r="AY132" s="213"/>
      <c r="AZ132" s="213"/>
      <c r="BA132" s="213"/>
      <c r="BB132" s="213"/>
      <c r="BC132" s="213"/>
      <c r="BD132" s="213"/>
      <c r="BE132" s="213"/>
      <c r="BF132" s="213"/>
    </row>
    <row r="133" spans="1:58" s="215" customFormat="1" ht="25.5" x14ac:dyDescent="0.2">
      <c r="A133" s="212">
        <v>72</v>
      </c>
      <c r="B133" s="213" t="s">
        <v>642</v>
      </c>
      <c r="C133" s="213" t="s">
        <v>641</v>
      </c>
      <c r="D133" s="212" t="s">
        <v>278</v>
      </c>
      <c r="E133" s="212"/>
      <c r="F133" s="212"/>
      <c r="G133" s="212"/>
      <c r="H133" s="212"/>
      <c r="I133" s="212"/>
      <c r="J133" s="212"/>
      <c r="K133" s="212"/>
      <c r="L133" s="212"/>
      <c r="M133" s="214">
        <v>14630000</v>
      </c>
      <c r="N133" s="214">
        <v>5852000</v>
      </c>
      <c r="O133" s="267"/>
      <c r="P133" s="267"/>
      <c r="Q133" s="267"/>
      <c r="R133" s="267"/>
      <c r="S133" s="267"/>
      <c r="T133" s="267"/>
      <c r="U133" s="267"/>
      <c r="V133" s="267"/>
      <c r="W133" s="267"/>
      <c r="X133" s="267"/>
      <c r="Y133" s="267"/>
      <c r="Z133" s="214"/>
      <c r="AA133" s="214"/>
      <c r="AB133" s="214"/>
      <c r="AC133" s="214"/>
      <c r="AD133" s="214"/>
      <c r="AE133" s="248" t="s">
        <v>636</v>
      </c>
      <c r="AF133" s="248" t="s">
        <v>643</v>
      </c>
      <c r="AG133" s="248" t="s">
        <v>642</v>
      </c>
      <c r="AH133" s="249">
        <v>1</v>
      </c>
      <c r="AI133" s="249">
        <v>20</v>
      </c>
      <c r="AJ133" s="250"/>
      <c r="AK133" s="248" t="s">
        <v>279</v>
      </c>
      <c r="AL133" s="248" t="s">
        <v>280</v>
      </c>
      <c r="AM133" s="248" t="s">
        <v>52</v>
      </c>
      <c r="AN133" s="248"/>
      <c r="AO133" s="248"/>
      <c r="AP133" s="248"/>
      <c r="AQ133" s="249">
        <f>2024-RIGHT(D133,4)</f>
        <v>3</v>
      </c>
      <c r="AR133" s="249">
        <f>100/AI133</f>
        <v>5</v>
      </c>
      <c r="AS133" s="250">
        <f>IF(AQ133&lt;AR133,M133-(M133*AI133/100)*AQ133,0)</f>
        <v>5852000</v>
      </c>
      <c r="AT133" s="213"/>
      <c r="AU133" s="213"/>
      <c r="AV133" s="213"/>
      <c r="AW133" s="213"/>
      <c r="AX133" s="213"/>
      <c r="AY133" s="213"/>
      <c r="AZ133" s="213"/>
      <c r="BA133" s="213"/>
      <c r="BB133" s="213"/>
      <c r="BC133" s="213"/>
      <c r="BD133" s="213"/>
      <c r="BE133" s="213"/>
      <c r="BF133" s="213"/>
    </row>
    <row r="134" spans="1:58" s="215" customFormat="1" ht="25.5" x14ac:dyDescent="0.2">
      <c r="A134" s="212">
        <v>73</v>
      </c>
      <c r="B134" s="213" t="s">
        <v>645</v>
      </c>
      <c r="C134" s="213" t="s">
        <v>644</v>
      </c>
      <c r="D134" s="212" t="s">
        <v>633</v>
      </c>
      <c r="E134" s="212"/>
      <c r="F134" s="212"/>
      <c r="G134" s="212"/>
      <c r="H134" s="212"/>
      <c r="I134" s="212"/>
      <c r="J134" s="212"/>
      <c r="K134" s="212"/>
      <c r="L134" s="212"/>
      <c r="M134" s="214">
        <v>25000000</v>
      </c>
      <c r="N134" s="214">
        <v>0</v>
      </c>
      <c r="O134" s="267"/>
      <c r="P134" s="267"/>
      <c r="Q134" s="267"/>
      <c r="R134" s="267"/>
      <c r="S134" s="267"/>
      <c r="T134" s="267"/>
      <c r="U134" s="267"/>
      <c r="V134" s="267"/>
      <c r="W134" s="267"/>
      <c r="X134" s="267"/>
      <c r="Y134" s="267"/>
      <c r="Z134" s="214"/>
      <c r="AA134" s="214"/>
      <c r="AB134" s="214"/>
      <c r="AC134" s="214"/>
      <c r="AD134" s="214"/>
      <c r="AE134" s="248" t="s">
        <v>628</v>
      </c>
      <c r="AF134" s="248" t="s">
        <v>646</v>
      </c>
      <c r="AG134" s="248" t="s">
        <v>647</v>
      </c>
      <c r="AH134" s="249">
        <v>1</v>
      </c>
      <c r="AI134" s="249">
        <v>10</v>
      </c>
      <c r="AJ134" s="250"/>
      <c r="AK134" s="248" t="s">
        <v>634</v>
      </c>
      <c r="AL134" s="248" t="s">
        <v>635</v>
      </c>
      <c r="AM134" s="248" t="s">
        <v>52</v>
      </c>
      <c r="AN134" s="248"/>
      <c r="AO134" s="248"/>
      <c r="AP134" s="248"/>
      <c r="AQ134" s="249">
        <f>2024-RIGHT(D134,4)</f>
        <v>17</v>
      </c>
      <c r="AR134" s="249">
        <f>100/AI134</f>
        <v>10</v>
      </c>
      <c r="AS134" s="250">
        <f>IF(AQ134&lt;AR134,M134-(M134*AI134/100)*AQ134,0)</f>
        <v>0</v>
      </c>
      <c r="AT134" s="213"/>
      <c r="AU134" s="213"/>
      <c r="AV134" s="213"/>
      <c r="AW134" s="213"/>
      <c r="AX134" s="213"/>
      <c r="AY134" s="213"/>
      <c r="AZ134" s="213"/>
      <c r="BA134" s="213"/>
      <c r="BB134" s="213"/>
      <c r="BC134" s="213"/>
      <c r="BD134" s="213"/>
      <c r="BE134" s="213"/>
      <c r="BF134" s="213"/>
    </row>
    <row r="135" spans="1:58" s="215" customFormat="1" ht="25.5" x14ac:dyDescent="0.2">
      <c r="A135" s="212">
        <v>74</v>
      </c>
      <c r="B135" s="213" t="s">
        <v>649</v>
      </c>
      <c r="C135" s="213" t="s">
        <v>648</v>
      </c>
      <c r="D135" s="212" t="s">
        <v>586</v>
      </c>
      <c r="E135" s="212"/>
      <c r="F135" s="212"/>
      <c r="G135" s="212"/>
      <c r="H135" s="212"/>
      <c r="I135" s="212"/>
      <c r="J135" s="212"/>
      <c r="K135" s="212"/>
      <c r="L135" s="212"/>
      <c r="M135" s="214">
        <v>136375580</v>
      </c>
      <c r="N135" s="214">
        <v>0</v>
      </c>
      <c r="O135" s="267"/>
      <c r="P135" s="267"/>
      <c r="Q135" s="267"/>
      <c r="R135" s="267"/>
      <c r="S135" s="267"/>
      <c r="T135" s="267"/>
      <c r="U135" s="267"/>
      <c r="V135" s="267"/>
      <c r="W135" s="267"/>
      <c r="X135" s="267"/>
      <c r="Y135" s="267"/>
      <c r="Z135" s="214"/>
      <c r="AA135" s="214"/>
      <c r="AB135" s="214"/>
      <c r="AC135" s="214"/>
      <c r="AD135" s="214"/>
      <c r="AE135" s="248" t="s">
        <v>581</v>
      </c>
      <c r="AF135" s="248" t="s">
        <v>650</v>
      </c>
      <c r="AG135" s="248" t="s">
        <v>585</v>
      </c>
      <c r="AH135" s="249">
        <v>1</v>
      </c>
      <c r="AI135" s="249">
        <v>10</v>
      </c>
      <c r="AJ135" s="250"/>
      <c r="AK135" s="248" t="s">
        <v>307</v>
      </c>
      <c r="AL135" s="248" t="s">
        <v>280</v>
      </c>
      <c r="AM135" s="248" t="s">
        <v>52</v>
      </c>
      <c r="AN135" s="248"/>
      <c r="AO135" s="248"/>
      <c r="AP135" s="248"/>
      <c r="AQ135" s="249">
        <f>2024-RIGHT(D135,4)</f>
        <v>14</v>
      </c>
      <c r="AR135" s="249">
        <f>100/AI135</f>
        <v>10</v>
      </c>
      <c r="AS135" s="250">
        <f>IF(AQ135&lt;AR135,M135-(M135*AI135/100)*AQ135,0)</f>
        <v>0</v>
      </c>
      <c r="AT135" s="213"/>
      <c r="AU135" s="213"/>
      <c r="AV135" s="213"/>
      <c r="AW135" s="213"/>
      <c r="AX135" s="213"/>
      <c r="AY135" s="213"/>
      <c r="AZ135" s="213"/>
      <c r="BA135" s="213"/>
      <c r="BB135" s="213"/>
      <c r="BC135" s="213"/>
      <c r="BD135" s="213"/>
      <c r="BE135" s="213"/>
      <c r="BF135" s="213"/>
    </row>
    <row r="136" spans="1:58" s="215" customFormat="1" ht="25.5" x14ac:dyDescent="0.2">
      <c r="A136" s="212">
        <v>75</v>
      </c>
      <c r="B136" s="213" t="s">
        <v>653</v>
      </c>
      <c r="C136" s="213" t="s">
        <v>652</v>
      </c>
      <c r="D136" s="212" t="s">
        <v>656</v>
      </c>
      <c r="E136" s="212"/>
      <c r="F136" s="212"/>
      <c r="G136" s="212"/>
      <c r="H136" s="212"/>
      <c r="I136" s="212"/>
      <c r="J136" s="212"/>
      <c r="K136" s="212"/>
      <c r="L136" s="212"/>
      <c r="M136" s="214">
        <v>39400000</v>
      </c>
      <c r="N136" s="214">
        <v>0</v>
      </c>
      <c r="O136" s="267"/>
      <c r="P136" s="267"/>
      <c r="Q136" s="267"/>
      <c r="R136" s="267"/>
      <c r="S136" s="267"/>
      <c r="T136" s="267"/>
      <c r="U136" s="267"/>
      <c r="V136" s="267"/>
      <c r="W136" s="267"/>
      <c r="X136" s="267"/>
      <c r="Y136" s="267"/>
      <c r="Z136" s="214"/>
      <c r="AA136" s="214"/>
      <c r="AB136" s="214"/>
      <c r="AC136" s="214"/>
      <c r="AD136" s="214"/>
      <c r="AE136" s="248" t="s">
        <v>651</v>
      </c>
      <c r="AF136" s="248" t="s">
        <v>654</v>
      </c>
      <c r="AG136" s="248" t="s">
        <v>655</v>
      </c>
      <c r="AH136" s="249">
        <v>1</v>
      </c>
      <c r="AI136" s="249">
        <v>12.5</v>
      </c>
      <c r="AJ136" s="250"/>
      <c r="AK136" s="248" t="s">
        <v>271</v>
      </c>
      <c r="AL136" s="248" t="s">
        <v>272</v>
      </c>
      <c r="AM136" s="248" t="s">
        <v>52</v>
      </c>
      <c r="AN136" s="248"/>
      <c r="AO136" s="248"/>
      <c r="AP136" s="248"/>
      <c r="AQ136" s="249">
        <f>2024-RIGHT(D136,4)</f>
        <v>8</v>
      </c>
      <c r="AR136" s="249">
        <f>100/AI136</f>
        <v>8</v>
      </c>
      <c r="AS136" s="250">
        <f>IF(AQ136&lt;AR136,M136-(M136*AI136/100)*AQ136,0)</f>
        <v>0</v>
      </c>
      <c r="AT136" s="213"/>
      <c r="AU136" s="213"/>
      <c r="AV136" s="213"/>
      <c r="AW136" s="213"/>
      <c r="AX136" s="213"/>
      <c r="AY136" s="213"/>
      <c r="AZ136" s="213"/>
      <c r="BA136" s="213"/>
      <c r="BB136" s="213"/>
      <c r="BC136" s="213"/>
      <c r="BD136" s="213"/>
      <c r="BE136" s="213"/>
      <c r="BF136" s="213"/>
    </row>
    <row r="137" spans="1:58" s="215" customFormat="1" ht="27" x14ac:dyDescent="0.3">
      <c r="A137" s="212">
        <v>76</v>
      </c>
      <c r="B137" s="213" t="s">
        <v>658</v>
      </c>
      <c r="C137" s="213" t="s">
        <v>657</v>
      </c>
      <c r="D137" s="212" t="s">
        <v>305</v>
      </c>
      <c r="E137" s="212" t="s">
        <v>39</v>
      </c>
      <c r="F137" s="212">
        <v>1</v>
      </c>
      <c r="G137" s="212">
        <v>1</v>
      </c>
      <c r="H137" s="212">
        <f>G137-F137</f>
        <v>0</v>
      </c>
      <c r="I137" s="212"/>
      <c r="J137" s="212"/>
      <c r="K137" s="212"/>
      <c r="L137" s="212"/>
      <c r="M137" s="214">
        <v>18700000</v>
      </c>
      <c r="N137" s="214">
        <v>0</v>
      </c>
      <c r="O137" s="267"/>
      <c r="P137" s="267"/>
      <c r="Q137" s="216"/>
      <c r="R137" s="216"/>
      <c r="S137" s="216">
        <v>1</v>
      </c>
      <c r="T137" s="216"/>
      <c r="U137" s="216"/>
      <c r="V137" s="267"/>
      <c r="W137" s="267"/>
      <c r="X137" s="267">
        <v>1</v>
      </c>
      <c r="Y137" s="267"/>
      <c r="Z137" s="216"/>
      <c r="AA137" s="216"/>
      <c r="AB137" s="216"/>
      <c r="AC137" s="216"/>
      <c r="AD137" s="216"/>
      <c r="AE137" s="248" t="s">
        <v>300</v>
      </c>
      <c r="AF137" s="248" t="s">
        <v>659</v>
      </c>
      <c r="AG137" s="248" t="s">
        <v>660</v>
      </c>
      <c r="AH137" s="249">
        <v>1</v>
      </c>
      <c r="AI137" s="249">
        <v>10</v>
      </c>
      <c r="AJ137" s="251" t="s">
        <v>661</v>
      </c>
      <c r="AK137" s="248" t="s">
        <v>307</v>
      </c>
      <c r="AL137" s="248" t="s">
        <v>280</v>
      </c>
      <c r="AM137" s="248" t="s">
        <v>52</v>
      </c>
      <c r="AN137" s="248"/>
      <c r="AO137" s="248"/>
      <c r="AP137" s="248"/>
      <c r="AQ137" s="249">
        <f>2024-RIGHT(D137,4)</f>
        <v>12</v>
      </c>
      <c r="AR137" s="249">
        <f>100/AI137</f>
        <v>10</v>
      </c>
      <c r="AS137" s="250">
        <f>IF(AQ137&lt;AR137,M137-(M137*AI137/100)*AQ137,0)</f>
        <v>0</v>
      </c>
      <c r="AT137" s="213"/>
      <c r="AU137" s="213"/>
      <c r="AV137" s="213"/>
      <c r="AW137" s="213"/>
      <c r="AX137" s="213"/>
      <c r="AY137" s="213"/>
      <c r="AZ137" s="213"/>
      <c r="BA137" s="213"/>
      <c r="BB137" s="213"/>
      <c r="BC137" s="213"/>
      <c r="BD137" s="213"/>
      <c r="BE137" s="213"/>
      <c r="BF137" s="213"/>
    </row>
    <row r="138" spans="1:58" s="215" customFormat="1" ht="27" x14ac:dyDescent="0.3">
      <c r="A138" s="212">
        <v>77</v>
      </c>
      <c r="B138" s="213" t="s">
        <v>664</v>
      </c>
      <c r="C138" s="213" t="s">
        <v>663</v>
      </c>
      <c r="D138" s="212" t="s">
        <v>667</v>
      </c>
      <c r="E138" s="212" t="s">
        <v>39</v>
      </c>
      <c r="F138" s="212">
        <v>1</v>
      </c>
      <c r="G138" s="212">
        <v>1</v>
      </c>
      <c r="H138" s="212">
        <f t="shared" ref="H138:H147" si="4">G138-F138</f>
        <v>0</v>
      </c>
      <c r="I138" s="212"/>
      <c r="J138" s="212"/>
      <c r="K138" s="212"/>
      <c r="L138" s="212"/>
      <c r="M138" s="214">
        <v>29600000</v>
      </c>
      <c r="N138" s="214">
        <v>0</v>
      </c>
      <c r="O138" s="267"/>
      <c r="P138" s="267"/>
      <c r="Q138" s="216"/>
      <c r="R138" s="216"/>
      <c r="S138" s="216"/>
      <c r="T138" s="216"/>
      <c r="U138" s="216"/>
      <c r="V138" s="267">
        <v>1</v>
      </c>
      <c r="W138" s="267"/>
      <c r="X138" s="267"/>
      <c r="Y138" s="267"/>
      <c r="Z138" s="216"/>
      <c r="AA138" s="216"/>
      <c r="AB138" s="216"/>
      <c r="AC138" s="216"/>
      <c r="AD138" s="216"/>
      <c r="AE138" s="248" t="s">
        <v>662</v>
      </c>
      <c r="AF138" s="248" t="s">
        <v>665</v>
      </c>
      <c r="AG138" s="248" t="s">
        <v>666</v>
      </c>
      <c r="AH138" s="249">
        <v>1</v>
      </c>
      <c r="AI138" s="249">
        <v>20</v>
      </c>
      <c r="AJ138" s="251"/>
      <c r="AK138" s="248" t="s">
        <v>271</v>
      </c>
      <c r="AL138" s="248" t="s">
        <v>272</v>
      </c>
      <c r="AM138" s="248" t="s">
        <v>52</v>
      </c>
      <c r="AN138" s="248"/>
      <c r="AO138" s="248"/>
      <c r="AP138" s="248"/>
      <c r="AQ138" s="249">
        <f>2024-RIGHT(D138,4)</f>
        <v>9</v>
      </c>
      <c r="AR138" s="249">
        <f>100/AI138</f>
        <v>5</v>
      </c>
      <c r="AS138" s="250">
        <f>IF(AQ138&lt;AR138,M138-(M138*AI138/100)*AQ138,0)</f>
        <v>0</v>
      </c>
      <c r="AT138" s="213"/>
      <c r="AU138" s="213"/>
      <c r="AV138" s="213"/>
      <c r="AW138" s="213"/>
      <c r="AX138" s="213"/>
      <c r="AY138" s="213"/>
      <c r="AZ138" s="213"/>
      <c r="BA138" s="213"/>
      <c r="BB138" s="213"/>
      <c r="BC138" s="213"/>
      <c r="BD138" s="213"/>
      <c r="BE138" s="213"/>
      <c r="BF138" s="213"/>
    </row>
    <row r="139" spans="1:58" s="215" customFormat="1" ht="27" x14ac:dyDescent="0.3">
      <c r="A139" s="212">
        <v>78</v>
      </c>
      <c r="B139" s="213" t="s">
        <v>669</v>
      </c>
      <c r="C139" s="213" t="s">
        <v>668</v>
      </c>
      <c r="D139" s="212" t="s">
        <v>667</v>
      </c>
      <c r="E139" s="212" t="s">
        <v>39</v>
      </c>
      <c r="F139" s="212">
        <v>1</v>
      </c>
      <c r="G139" s="212">
        <v>1</v>
      </c>
      <c r="H139" s="212">
        <f t="shared" si="4"/>
        <v>0</v>
      </c>
      <c r="I139" s="212"/>
      <c r="J139" s="212"/>
      <c r="K139" s="212"/>
      <c r="L139" s="212"/>
      <c r="M139" s="214">
        <v>22950000</v>
      </c>
      <c r="N139" s="214">
        <v>0</v>
      </c>
      <c r="O139" s="267"/>
      <c r="P139" s="267"/>
      <c r="Q139" s="216"/>
      <c r="R139" s="216"/>
      <c r="S139" s="216">
        <v>1</v>
      </c>
      <c r="T139" s="216"/>
      <c r="U139" s="216"/>
      <c r="V139" s="267">
        <v>1</v>
      </c>
      <c r="W139" s="267"/>
      <c r="X139" s="267"/>
      <c r="Y139" s="267"/>
      <c r="Z139" s="216"/>
      <c r="AA139" s="216"/>
      <c r="AB139" s="216"/>
      <c r="AC139" s="216"/>
      <c r="AD139" s="216"/>
      <c r="AE139" s="248" t="s">
        <v>662</v>
      </c>
      <c r="AF139" s="248" t="s">
        <v>670</v>
      </c>
      <c r="AG139" s="248" t="s">
        <v>671</v>
      </c>
      <c r="AH139" s="249">
        <v>1</v>
      </c>
      <c r="AI139" s="249">
        <v>20</v>
      </c>
      <c r="AJ139" s="251"/>
      <c r="AK139" s="248" t="s">
        <v>271</v>
      </c>
      <c r="AL139" s="248" t="s">
        <v>272</v>
      </c>
      <c r="AM139" s="248" t="s">
        <v>52</v>
      </c>
      <c r="AN139" s="248"/>
      <c r="AO139" s="248"/>
      <c r="AP139" s="248"/>
      <c r="AQ139" s="249">
        <f>2024-RIGHT(D139,4)</f>
        <v>9</v>
      </c>
      <c r="AR139" s="249">
        <f>100/AI139</f>
        <v>5</v>
      </c>
      <c r="AS139" s="250">
        <f>IF(AQ139&lt;AR139,M139-(M139*AI139/100)*AQ139,0)</f>
        <v>0</v>
      </c>
      <c r="AT139" s="213"/>
      <c r="AU139" s="213"/>
      <c r="AV139" s="213"/>
      <c r="AW139" s="213"/>
      <c r="AX139" s="213"/>
      <c r="AY139" s="213"/>
      <c r="AZ139" s="213"/>
      <c r="BA139" s="213"/>
      <c r="BB139" s="213"/>
      <c r="BC139" s="213"/>
      <c r="BD139" s="213"/>
      <c r="BE139" s="213"/>
      <c r="BF139" s="213"/>
    </row>
    <row r="140" spans="1:58" s="215" customFormat="1" ht="27" x14ac:dyDescent="0.3">
      <c r="A140" s="212">
        <v>79</v>
      </c>
      <c r="B140" s="213" t="s">
        <v>674</v>
      </c>
      <c r="C140" s="213" t="s">
        <v>673</v>
      </c>
      <c r="D140" s="212" t="s">
        <v>677</v>
      </c>
      <c r="E140" s="212" t="s">
        <v>39</v>
      </c>
      <c r="F140" s="259">
        <v>1</v>
      </c>
      <c r="G140" s="259">
        <v>1</v>
      </c>
      <c r="H140" s="259">
        <f t="shared" si="4"/>
        <v>0</v>
      </c>
      <c r="I140" s="212"/>
      <c r="J140" s="212"/>
      <c r="K140" s="212"/>
      <c r="L140" s="212"/>
      <c r="M140" s="214">
        <v>10900000</v>
      </c>
      <c r="N140" s="214">
        <v>0</v>
      </c>
      <c r="O140" s="267"/>
      <c r="P140" s="267"/>
      <c r="Q140" s="216"/>
      <c r="R140" s="216"/>
      <c r="S140" s="216">
        <v>1</v>
      </c>
      <c r="T140" s="216"/>
      <c r="U140" s="216"/>
      <c r="V140" s="212">
        <v>1</v>
      </c>
      <c r="W140" s="212"/>
      <c r="X140" s="212"/>
      <c r="Y140" s="212"/>
      <c r="Z140" s="216"/>
      <c r="AA140" s="216"/>
      <c r="AB140" s="216"/>
      <c r="AC140" s="216"/>
      <c r="AD140" s="216"/>
      <c r="AE140" s="248" t="s">
        <v>672</v>
      </c>
      <c r="AF140" s="248" t="s">
        <v>675</v>
      </c>
      <c r="AG140" s="248" t="s">
        <v>676</v>
      </c>
      <c r="AH140" s="249">
        <v>1</v>
      </c>
      <c r="AI140" s="249">
        <v>20</v>
      </c>
      <c r="AJ140" s="252"/>
      <c r="AK140" s="248" t="s">
        <v>271</v>
      </c>
      <c r="AL140" s="248" t="s">
        <v>272</v>
      </c>
      <c r="AM140" s="248" t="s">
        <v>52</v>
      </c>
      <c r="AN140" s="248"/>
      <c r="AO140" s="248"/>
      <c r="AP140" s="248"/>
      <c r="AQ140" s="249">
        <f>2024-RIGHT(D140,4)</f>
        <v>8</v>
      </c>
      <c r="AR140" s="249">
        <f>100/AI140</f>
        <v>5</v>
      </c>
      <c r="AS140" s="250">
        <f>IF(AQ140&lt;AR140,M140-(M140*AI140/100)*AQ140,0)</f>
        <v>0</v>
      </c>
      <c r="AT140" s="213"/>
      <c r="AU140" s="213"/>
      <c r="AV140" s="213"/>
      <c r="AW140" s="213"/>
      <c r="AX140" s="213"/>
      <c r="AY140" s="213"/>
      <c r="AZ140" s="213"/>
      <c r="BA140" s="213"/>
      <c r="BB140" s="213"/>
      <c r="BC140" s="213"/>
      <c r="BD140" s="213"/>
      <c r="BE140" s="213"/>
      <c r="BF140" s="213"/>
    </row>
    <row r="141" spans="1:58" s="215" customFormat="1" ht="27" x14ac:dyDescent="0.3">
      <c r="A141" s="212">
        <v>80</v>
      </c>
      <c r="B141" s="213" t="s">
        <v>680</v>
      </c>
      <c r="C141" s="213" t="s">
        <v>679</v>
      </c>
      <c r="D141" s="212" t="s">
        <v>677</v>
      </c>
      <c r="E141" s="212" t="s">
        <v>39</v>
      </c>
      <c r="F141" s="212">
        <v>1</v>
      </c>
      <c r="G141" s="212">
        <v>1</v>
      </c>
      <c r="H141" s="212">
        <f t="shared" si="4"/>
        <v>0</v>
      </c>
      <c r="I141" s="212"/>
      <c r="J141" s="212"/>
      <c r="K141" s="212"/>
      <c r="L141" s="212"/>
      <c r="M141" s="214">
        <v>33250000</v>
      </c>
      <c r="N141" s="214">
        <v>0</v>
      </c>
      <c r="O141" s="267"/>
      <c r="P141" s="267"/>
      <c r="Q141" s="216"/>
      <c r="R141" s="216"/>
      <c r="S141" s="216"/>
      <c r="T141" s="216">
        <v>1</v>
      </c>
      <c r="U141" s="216"/>
      <c r="V141" s="267">
        <v>1</v>
      </c>
      <c r="W141" s="267"/>
      <c r="X141" s="267"/>
      <c r="Y141" s="267"/>
      <c r="Z141" s="216"/>
      <c r="AA141" s="216"/>
      <c r="AB141" s="216"/>
      <c r="AC141" s="216"/>
      <c r="AD141" s="216"/>
      <c r="AE141" s="248" t="s">
        <v>678</v>
      </c>
      <c r="AF141" s="248" t="s">
        <v>681</v>
      </c>
      <c r="AG141" s="248" t="s">
        <v>682</v>
      </c>
      <c r="AH141" s="249">
        <v>1</v>
      </c>
      <c r="AI141" s="249">
        <v>20</v>
      </c>
      <c r="AJ141" s="251" t="s">
        <v>683</v>
      </c>
      <c r="AK141" s="248" t="s">
        <v>271</v>
      </c>
      <c r="AL141" s="248" t="s">
        <v>272</v>
      </c>
      <c r="AM141" s="248" t="s">
        <v>52</v>
      </c>
      <c r="AN141" s="248"/>
      <c r="AO141" s="248"/>
      <c r="AP141" s="248"/>
      <c r="AQ141" s="249">
        <f>2024-RIGHT(D141,4)</f>
        <v>8</v>
      </c>
      <c r="AR141" s="249">
        <f>100/AI141</f>
        <v>5</v>
      </c>
      <c r="AS141" s="250">
        <f>IF(AQ141&lt;AR141,M141-(M141*AI141/100)*AQ141,0)</f>
        <v>0</v>
      </c>
      <c r="AT141" s="213"/>
      <c r="AU141" s="213"/>
      <c r="AV141" s="213"/>
      <c r="AW141" s="213"/>
      <c r="AX141" s="213"/>
      <c r="AY141" s="213"/>
      <c r="AZ141" s="213"/>
      <c r="BA141" s="213"/>
      <c r="BB141" s="213"/>
      <c r="BC141" s="213"/>
      <c r="BD141" s="213"/>
      <c r="BE141" s="213"/>
      <c r="BF141" s="213"/>
    </row>
    <row r="142" spans="1:58" s="215" customFormat="1" ht="27" x14ac:dyDescent="0.3">
      <c r="A142" s="212">
        <v>81</v>
      </c>
      <c r="B142" s="213" t="s">
        <v>680</v>
      </c>
      <c r="C142" s="213" t="s">
        <v>684</v>
      </c>
      <c r="D142" s="212" t="s">
        <v>677</v>
      </c>
      <c r="E142" s="212" t="s">
        <v>39</v>
      </c>
      <c r="F142" s="212">
        <v>1</v>
      </c>
      <c r="G142" s="212">
        <v>1</v>
      </c>
      <c r="H142" s="212">
        <f t="shared" si="4"/>
        <v>0</v>
      </c>
      <c r="I142" s="212"/>
      <c r="J142" s="212"/>
      <c r="K142" s="212"/>
      <c r="L142" s="212"/>
      <c r="M142" s="214">
        <v>33250000</v>
      </c>
      <c r="N142" s="214">
        <v>0</v>
      </c>
      <c r="O142" s="267"/>
      <c r="P142" s="267"/>
      <c r="Q142" s="216">
        <v>1</v>
      </c>
      <c r="R142" s="216"/>
      <c r="S142" s="216"/>
      <c r="T142" s="216"/>
      <c r="U142" s="216"/>
      <c r="V142" s="267">
        <v>1</v>
      </c>
      <c r="W142" s="267"/>
      <c r="X142" s="267"/>
      <c r="Y142" s="267"/>
      <c r="Z142" s="216"/>
      <c r="AA142" s="216"/>
      <c r="AB142" s="216"/>
      <c r="AC142" s="216"/>
      <c r="AD142" s="216"/>
      <c r="AE142" s="248" t="s">
        <v>678</v>
      </c>
      <c r="AF142" s="248" t="s">
        <v>685</v>
      </c>
      <c r="AG142" s="248" t="s">
        <v>682</v>
      </c>
      <c r="AH142" s="249">
        <v>1</v>
      </c>
      <c r="AI142" s="249">
        <v>20</v>
      </c>
      <c r="AJ142" s="251" t="s">
        <v>686</v>
      </c>
      <c r="AK142" s="248" t="s">
        <v>271</v>
      </c>
      <c r="AL142" s="248" t="s">
        <v>272</v>
      </c>
      <c r="AM142" s="248" t="s">
        <v>52</v>
      </c>
      <c r="AN142" s="248"/>
      <c r="AO142" s="248"/>
      <c r="AP142" s="248"/>
      <c r="AQ142" s="249">
        <f>2024-RIGHT(D142,4)</f>
        <v>8</v>
      </c>
      <c r="AR142" s="249">
        <f>100/AI142</f>
        <v>5</v>
      </c>
      <c r="AS142" s="250">
        <f>IF(AQ142&lt;AR142,M142-(M142*AI142/100)*AQ142,0)</f>
        <v>0</v>
      </c>
      <c r="AT142" s="213"/>
      <c r="AU142" s="213"/>
      <c r="AV142" s="213"/>
      <c r="AW142" s="213"/>
      <c r="AX142" s="213"/>
      <c r="AY142" s="213"/>
      <c r="AZ142" s="213"/>
      <c r="BA142" s="213"/>
      <c r="BB142" s="213"/>
      <c r="BC142" s="213"/>
      <c r="BD142" s="213"/>
      <c r="BE142" s="213"/>
      <c r="BF142" s="213"/>
    </row>
    <row r="143" spans="1:58" s="215" customFormat="1" ht="27" x14ac:dyDescent="0.3">
      <c r="A143" s="212">
        <v>82</v>
      </c>
      <c r="B143" s="213" t="s">
        <v>689</v>
      </c>
      <c r="C143" s="213" t="s">
        <v>688</v>
      </c>
      <c r="D143" s="212" t="s">
        <v>692</v>
      </c>
      <c r="E143" s="212" t="s">
        <v>39</v>
      </c>
      <c r="F143" s="212">
        <v>1</v>
      </c>
      <c r="G143" s="212">
        <v>1</v>
      </c>
      <c r="H143" s="212">
        <f t="shared" si="4"/>
        <v>0</v>
      </c>
      <c r="I143" s="212"/>
      <c r="J143" s="212"/>
      <c r="K143" s="212"/>
      <c r="L143" s="212"/>
      <c r="M143" s="214">
        <v>29700000</v>
      </c>
      <c r="N143" s="214">
        <v>0</v>
      </c>
      <c r="O143" s="267"/>
      <c r="P143" s="267"/>
      <c r="Q143" s="216"/>
      <c r="R143" s="216"/>
      <c r="S143" s="216">
        <v>1</v>
      </c>
      <c r="T143" s="216"/>
      <c r="U143" s="216"/>
      <c r="V143" s="267"/>
      <c r="W143" s="267"/>
      <c r="X143" s="267">
        <v>1</v>
      </c>
      <c r="Y143" s="267"/>
      <c r="Z143" s="216"/>
      <c r="AA143" s="216"/>
      <c r="AB143" s="216"/>
      <c r="AC143" s="216"/>
      <c r="AD143" s="216"/>
      <c r="AE143" s="248" t="s">
        <v>687</v>
      </c>
      <c r="AF143" s="248" t="s">
        <v>690</v>
      </c>
      <c r="AG143" s="248" t="s">
        <v>691</v>
      </c>
      <c r="AH143" s="249">
        <v>1</v>
      </c>
      <c r="AI143" s="249">
        <v>20</v>
      </c>
      <c r="AJ143" s="251"/>
      <c r="AK143" s="248" t="s">
        <v>279</v>
      </c>
      <c r="AL143" s="248" t="s">
        <v>280</v>
      </c>
      <c r="AM143" s="248" t="s">
        <v>52</v>
      </c>
      <c r="AN143" s="248"/>
      <c r="AO143" s="248"/>
      <c r="AP143" s="248"/>
      <c r="AQ143" s="249">
        <f>2024-RIGHT(D143,4)</f>
        <v>5</v>
      </c>
      <c r="AR143" s="249">
        <f>100/AI143</f>
        <v>5</v>
      </c>
      <c r="AS143" s="250">
        <f>IF(AQ143&lt;AR143,M143-(M143*AI143/100)*AQ143,0)</f>
        <v>0</v>
      </c>
      <c r="AT143" s="213"/>
      <c r="AU143" s="213"/>
      <c r="AV143" s="213"/>
      <c r="AW143" s="213"/>
      <c r="AX143" s="213"/>
      <c r="AY143" s="213"/>
      <c r="AZ143" s="213"/>
      <c r="BA143" s="213"/>
      <c r="BB143" s="213"/>
      <c r="BC143" s="213"/>
      <c r="BD143" s="213"/>
      <c r="BE143" s="213"/>
      <c r="BF143" s="213"/>
    </row>
    <row r="144" spans="1:58" s="215" customFormat="1" ht="27" x14ac:dyDescent="0.3">
      <c r="A144" s="212">
        <v>83</v>
      </c>
      <c r="B144" s="213" t="s">
        <v>689</v>
      </c>
      <c r="C144" s="213" t="s">
        <v>693</v>
      </c>
      <c r="D144" s="212" t="s">
        <v>692</v>
      </c>
      <c r="E144" s="212" t="s">
        <v>39</v>
      </c>
      <c r="F144" s="212">
        <v>1</v>
      </c>
      <c r="G144" s="212">
        <v>1</v>
      </c>
      <c r="H144" s="212">
        <f t="shared" si="4"/>
        <v>0</v>
      </c>
      <c r="I144" s="212"/>
      <c r="J144" s="212"/>
      <c r="K144" s="212"/>
      <c r="L144" s="212"/>
      <c r="M144" s="214">
        <v>29700000</v>
      </c>
      <c r="N144" s="214">
        <v>0</v>
      </c>
      <c r="O144" s="267"/>
      <c r="P144" s="267"/>
      <c r="Q144" s="216"/>
      <c r="R144" s="216"/>
      <c r="S144" s="216">
        <v>1</v>
      </c>
      <c r="T144" s="216"/>
      <c r="U144" s="216"/>
      <c r="V144" s="267"/>
      <c r="W144" s="267"/>
      <c r="X144" s="267">
        <v>1</v>
      </c>
      <c r="Y144" s="267"/>
      <c r="Z144" s="216"/>
      <c r="AA144" s="216"/>
      <c r="AB144" s="216"/>
      <c r="AC144" s="216"/>
      <c r="AD144" s="216"/>
      <c r="AE144" s="248" t="s">
        <v>687</v>
      </c>
      <c r="AF144" s="248" t="s">
        <v>694</v>
      </c>
      <c r="AG144" s="248" t="s">
        <v>691</v>
      </c>
      <c r="AH144" s="249">
        <v>1</v>
      </c>
      <c r="AI144" s="249">
        <v>20</v>
      </c>
      <c r="AJ144" s="251"/>
      <c r="AK144" s="248" t="s">
        <v>279</v>
      </c>
      <c r="AL144" s="248" t="s">
        <v>280</v>
      </c>
      <c r="AM144" s="248" t="s">
        <v>52</v>
      </c>
      <c r="AN144" s="248"/>
      <c r="AO144" s="248"/>
      <c r="AP144" s="248"/>
      <c r="AQ144" s="249">
        <f>2024-RIGHT(D144,4)</f>
        <v>5</v>
      </c>
      <c r="AR144" s="249">
        <f>100/AI144</f>
        <v>5</v>
      </c>
      <c r="AS144" s="250">
        <f>IF(AQ144&lt;AR144,M144-(M144*AI144/100)*AQ144,0)</f>
        <v>0</v>
      </c>
      <c r="AT144" s="213"/>
      <c r="AU144" s="213"/>
      <c r="AV144" s="213"/>
      <c r="AW144" s="213"/>
      <c r="AX144" s="213"/>
      <c r="AY144" s="213"/>
      <c r="AZ144" s="213"/>
      <c r="BA144" s="213"/>
      <c r="BB144" s="213"/>
      <c r="BC144" s="213"/>
      <c r="BD144" s="213"/>
      <c r="BE144" s="213"/>
      <c r="BF144" s="213"/>
    </row>
    <row r="145" spans="1:58" s="215" customFormat="1" ht="27" x14ac:dyDescent="0.3">
      <c r="A145" s="212">
        <v>84</v>
      </c>
      <c r="B145" s="213" t="s">
        <v>689</v>
      </c>
      <c r="C145" s="213" t="s">
        <v>695</v>
      </c>
      <c r="D145" s="212" t="s">
        <v>692</v>
      </c>
      <c r="E145" s="212" t="s">
        <v>39</v>
      </c>
      <c r="F145" s="212">
        <v>1</v>
      </c>
      <c r="G145" s="212">
        <v>1</v>
      </c>
      <c r="H145" s="212">
        <f t="shared" si="4"/>
        <v>0</v>
      </c>
      <c r="I145" s="212"/>
      <c r="J145" s="212"/>
      <c r="K145" s="212"/>
      <c r="L145" s="212"/>
      <c r="M145" s="214">
        <v>29700000</v>
      </c>
      <c r="N145" s="214">
        <v>0</v>
      </c>
      <c r="O145" s="267"/>
      <c r="P145" s="267"/>
      <c r="Q145" s="216">
        <v>1</v>
      </c>
      <c r="R145" s="216"/>
      <c r="S145" s="216"/>
      <c r="T145" s="216"/>
      <c r="U145" s="216"/>
      <c r="V145" s="267"/>
      <c r="W145" s="267"/>
      <c r="X145" s="267">
        <v>1</v>
      </c>
      <c r="Y145" s="267"/>
      <c r="Z145" s="216"/>
      <c r="AA145" s="216"/>
      <c r="AB145" s="216"/>
      <c r="AC145" s="216"/>
      <c r="AD145" s="216"/>
      <c r="AE145" s="248" t="s">
        <v>687</v>
      </c>
      <c r="AF145" s="248" t="s">
        <v>696</v>
      </c>
      <c r="AG145" s="248" t="s">
        <v>691</v>
      </c>
      <c r="AH145" s="249">
        <v>1</v>
      </c>
      <c r="AI145" s="249">
        <v>20</v>
      </c>
      <c r="AJ145" s="251"/>
      <c r="AK145" s="248" t="s">
        <v>279</v>
      </c>
      <c r="AL145" s="248" t="s">
        <v>280</v>
      </c>
      <c r="AM145" s="248" t="s">
        <v>52</v>
      </c>
      <c r="AN145" s="248"/>
      <c r="AO145" s="248"/>
      <c r="AP145" s="248"/>
      <c r="AQ145" s="249">
        <f>2024-RIGHT(D145,4)</f>
        <v>5</v>
      </c>
      <c r="AR145" s="249">
        <f>100/AI145</f>
        <v>5</v>
      </c>
      <c r="AS145" s="250">
        <f>IF(AQ145&lt;AR145,M145-(M145*AI145/100)*AQ145,0)</f>
        <v>0</v>
      </c>
      <c r="AT145" s="213"/>
      <c r="AU145" s="213"/>
      <c r="AV145" s="213"/>
      <c r="AW145" s="213"/>
      <c r="AX145" s="213"/>
      <c r="AY145" s="213"/>
      <c r="AZ145" s="213"/>
      <c r="BA145" s="213"/>
      <c r="BB145" s="213"/>
      <c r="BC145" s="213"/>
      <c r="BD145" s="213"/>
      <c r="BE145" s="213"/>
      <c r="BF145" s="213"/>
    </row>
    <row r="146" spans="1:58" s="215" customFormat="1" ht="27" x14ac:dyDescent="0.3">
      <c r="A146" s="212">
        <v>85</v>
      </c>
      <c r="B146" s="213" t="s">
        <v>698</v>
      </c>
      <c r="C146" s="213" t="s">
        <v>697</v>
      </c>
      <c r="D146" s="212" t="s">
        <v>406</v>
      </c>
      <c r="E146" s="212" t="s">
        <v>39</v>
      </c>
      <c r="F146" s="212">
        <v>1</v>
      </c>
      <c r="G146" s="212">
        <v>1</v>
      </c>
      <c r="H146" s="212">
        <f t="shared" si="4"/>
        <v>0</v>
      </c>
      <c r="I146" s="212"/>
      <c r="J146" s="212"/>
      <c r="K146" s="212"/>
      <c r="L146" s="212"/>
      <c r="M146" s="214">
        <v>28800000</v>
      </c>
      <c r="N146" s="214">
        <v>5760000</v>
      </c>
      <c r="O146" s="267"/>
      <c r="P146" s="267"/>
      <c r="Q146" s="216">
        <v>1</v>
      </c>
      <c r="R146" s="216"/>
      <c r="S146" s="216"/>
      <c r="T146" s="216"/>
      <c r="U146" s="216"/>
      <c r="V146" s="267">
        <v>1</v>
      </c>
      <c r="W146" s="267"/>
      <c r="X146" s="267"/>
      <c r="Y146" s="267"/>
      <c r="Z146" s="216"/>
      <c r="AA146" s="216"/>
      <c r="AB146" s="216"/>
      <c r="AC146" s="216"/>
      <c r="AD146" s="216"/>
      <c r="AE146" s="248" t="s">
        <v>401</v>
      </c>
      <c r="AF146" s="248" t="s">
        <v>699</v>
      </c>
      <c r="AG146" s="248" t="s">
        <v>700</v>
      </c>
      <c r="AH146" s="249">
        <v>1</v>
      </c>
      <c r="AI146" s="249">
        <v>20</v>
      </c>
      <c r="AJ146" s="251"/>
      <c r="AK146" s="248" t="s">
        <v>271</v>
      </c>
      <c r="AL146" s="248" t="s">
        <v>280</v>
      </c>
      <c r="AM146" s="248" t="s">
        <v>52</v>
      </c>
      <c r="AN146" s="248"/>
      <c r="AO146" s="248"/>
      <c r="AP146" s="248"/>
      <c r="AQ146" s="249">
        <f>2024-RIGHT(D146,4)</f>
        <v>4</v>
      </c>
      <c r="AR146" s="249">
        <f>100/AI146</f>
        <v>5</v>
      </c>
      <c r="AS146" s="250">
        <f>IF(AQ146&lt;AR146,M146-(M146*AI146/100)*AQ146,0)</f>
        <v>5760000</v>
      </c>
      <c r="AT146" s="213"/>
      <c r="AU146" s="213"/>
      <c r="AV146" s="213"/>
      <c r="AW146" s="213"/>
      <c r="AX146" s="213"/>
      <c r="AY146" s="213"/>
      <c r="AZ146" s="213"/>
      <c r="BA146" s="213"/>
      <c r="BB146" s="213"/>
      <c r="BC146" s="213"/>
      <c r="BD146" s="213"/>
      <c r="BE146" s="213"/>
      <c r="BF146" s="213"/>
    </row>
    <row r="147" spans="1:58" s="215" customFormat="1" ht="27" x14ac:dyDescent="0.3">
      <c r="A147" s="212">
        <v>86</v>
      </c>
      <c r="B147" s="213" t="s">
        <v>698</v>
      </c>
      <c r="C147" s="213" t="s">
        <v>701</v>
      </c>
      <c r="D147" s="212" t="s">
        <v>406</v>
      </c>
      <c r="E147" s="212" t="s">
        <v>39</v>
      </c>
      <c r="F147" s="212">
        <v>1</v>
      </c>
      <c r="G147" s="212">
        <v>1</v>
      </c>
      <c r="H147" s="212">
        <f t="shared" si="4"/>
        <v>0</v>
      </c>
      <c r="I147" s="212"/>
      <c r="J147" s="212"/>
      <c r="K147" s="212"/>
      <c r="L147" s="212"/>
      <c r="M147" s="214">
        <v>28800000</v>
      </c>
      <c r="N147" s="214">
        <v>5760000</v>
      </c>
      <c r="O147" s="267"/>
      <c r="P147" s="267"/>
      <c r="Q147" s="216">
        <v>1</v>
      </c>
      <c r="R147" s="216"/>
      <c r="S147" s="216"/>
      <c r="T147" s="216"/>
      <c r="U147" s="216"/>
      <c r="V147" s="267">
        <v>1</v>
      </c>
      <c r="W147" s="267"/>
      <c r="X147" s="267"/>
      <c r="Y147" s="267"/>
      <c r="Z147" s="216"/>
      <c r="AA147" s="216"/>
      <c r="AB147" s="216"/>
      <c r="AC147" s="216"/>
      <c r="AD147" s="216"/>
      <c r="AE147" s="248" t="s">
        <v>401</v>
      </c>
      <c r="AF147" s="248" t="s">
        <v>702</v>
      </c>
      <c r="AG147" s="248" t="s">
        <v>700</v>
      </c>
      <c r="AH147" s="249">
        <v>1</v>
      </c>
      <c r="AI147" s="249">
        <v>20</v>
      </c>
      <c r="AJ147" s="251"/>
      <c r="AK147" s="248" t="s">
        <v>271</v>
      </c>
      <c r="AL147" s="248" t="s">
        <v>280</v>
      </c>
      <c r="AM147" s="248" t="s">
        <v>52</v>
      </c>
      <c r="AN147" s="248"/>
      <c r="AO147" s="248"/>
      <c r="AP147" s="248"/>
      <c r="AQ147" s="249">
        <f>2024-RIGHT(D147,4)</f>
        <v>4</v>
      </c>
      <c r="AR147" s="249">
        <f>100/AI147</f>
        <v>5</v>
      </c>
      <c r="AS147" s="250">
        <f>IF(AQ147&lt;AR147,M147-(M147*AI147/100)*AQ147,0)</f>
        <v>5760000</v>
      </c>
      <c r="AT147" s="213"/>
      <c r="AU147" s="213"/>
      <c r="AV147" s="213"/>
      <c r="AW147" s="213"/>
      <c r="AX147" s="213"/>
      <c r="AY147" s="213"/>
      <c r="AZ147" s="213"/>
      <c r="BA147" s="213"/>
      <c r="BB147" s="213"/>
      <c r="BC147" s="213"/>
      <c r="BD147" s="213"/>
      <c r="BE147" s="213"/>
      <c r="BF147" s="213"/>
    </row>
    <row r="148" spans="1:58" s="215" customFormat="1" ht="26.25" x14ac:dyDescent="0.25">
      <c r="A148" s="212">
        <v>87</v>
      </c>
      <c r="B148" s="213" t="s">
        <v>704</v>
      </c>
      <c r="C148" s="213" t="s">
        <v>703</v>
      </c>
      <c r="D148" s="212" t="s">
        <v>293</v>
      </c>
      <c r="E148" s="212"/>
      <c r="F148" s="212"/>
      <c r="G148" s="212"/>
      <c r="H148" s="212"/>
      <c r="I148" s="212"/>
      <c r="J148" s="212"/>
      <c r="K148" s="212"/>
      <c r="L148" s="212"/>
      <c r="M148" s="214">
        <v>113856600</v>
      </c>
      <c r="N148" s="214">
        <v>22771320</v>
      </c>
      <c r="O148" s="267"/>
      <c r="P148" s="267"/>
      <c r="Q148" s="217">
        <v>1</v>
      </c>
      <c r="R148" s="217"/>
      <c r="S148" s="217"/>
      <c r="T148" s="217"/>
      <c r="U148" s="217"/>
      <c r="V148" s="267">
        <v>1</v>
      </c>
      <c r="W148" s="267"/>
      <c r="X148" s="267"/>
      <c r="Y148" s="267"/>
      <c r="Z148" s="217"/>
      <c r="AA148" s="217"/>
      <c r="AB148" s="217"/>
      <c r="AC148" s="217"/>
      <c r="AD148" s="217"/>
      <c r="AE148" s="248" t="s">
        <v>288</v>
      </c>
      <c r="AF148" s="248" t="s">
        <v>705</v>
      </c>
      <c r="AG148" s="248" t="s">
        <v>706</v>
      </c>
      <c r="AH148" s="249">
        <v>1</v>
      </c>
      <c r="AI148" s="249">
        <v>20</v>
      </c>
      <c r="AJ148" s="251"/>
      <c r="AK148" s="248" t="s">
        <v>271</v>
      </c>
      <c r="AL148" s="248" t="s">
        <v>280</v>
      </c>
      <c r="AM148" s="248" t="s">
        <v>52</v>
      </c>
      <c r="AN148" s="248"/>
      <c r="AO148" s="248"/>
      <c r="AP148" s="248"/>
      <c r="AQ148" s="249">
        <f>2024-RIGHT(D148,4)</f>
        <v>4</v>
      </c>
      <c r="AR148" s="249">
        <f>100/AI148</f>
        <v>5</v>
      </c>
      <c r="AS148" s="250">
        <f>IF(AQ148&lt;AR148,M148-(M148*AI148/100)*AQ148,0)</f>
        <v>22771320</v>
      </c>
      <c r="AT148" s="213"/>
      <c r="AU148" s="213"/>
      <c r="AV148" s="213"/>
      <c r="AW148" s="213"/>
      <c r="AX148" s="213"/>
      <c r="AY148" s="213"/>
      <c r="AZ148" s="213"/>
      <c r="BA148" s="213"/>
      <c r="BB148" s="213"/>
      <c r="BC148" s="213"/>
      <c r="BD148" s="213"/>
      <c r="BE148" s="213"/>
      <c r="BF148" s="213"/>
    </row>
    <row r="149" spans="1:58" s="215" customFormat="1" ht="27" x14ac:dyDescent="0.3">
      <c r="A149" s="212">
        <v>88</v>
      </c>
      <c r="B149" s="213" t="s">
        <v>709</v>
      </c>
      <c r="C149" s="213" t="s">
        <v>708</v>
      </c>
      <c r="D149" s="212" t="s">
        <v>712</v>
      </c>
      <c r="E149" s="212" t="s">
        <v>39</v>
      </c>
      <c r="F149" s="212">
        <v>1</v>
      </c>
      <c r="G149" s="212">
        <v>1</v>
      </c>
      <c r="H149" s="212">
        <f>G149-F149</f>
        <v>0</v>
      </c>
      <c r="I149" s="212"/>
      <c r="J149" s="212"/>
      <c r="K149" s="212"/>
      <c r="L149" s="212"/>
      <c r="M149" s="214">
        <v>24800000</v>
      </c>
      <c r="N149" s="214">
        <v>9920000</v>
      </c>
      <c r="O149" s="267"/>
      <c r="P149" s="267"/>
      <c r="Q149" s="216">
        <v>1</v>
      </c>
      <c r="R149" s="216"/>
      <c r="S149" s="216"/>
      <c r="T149" s="216"/>
      <c r="U149" s="216"/>
      <c r="V149" s="267">
        <v>1</v>
      </c>
      <c r="W149" s="267"/>
      <c r="X149" s="267"/>
      <c r="Y149" s="267"/>
      <c r="Z149" s="216"/>
      <c r="AA149" s="216"/>
      <c r="AB149" s="216"/>
      <c r="AC149" s="216"/>
      <c r="AD149" s="216"/>
      <c r="AE149" s="248" t="s">
        <v>707</v>
      </c>
      <c r="AF149" s="248" t="s">
        <v>710</v>
      </c>
      <c r="AG149" s="248" t="s">
        <v>711</v>
      </c>
      <c r="AH149" s="249">
        <v>1</v>
      </c>
      <c r="AI149" s="249">
        <v>20</v>
      </c>
      <c r="AJ149" s="251"/>
      <c r="AK149" s="248" t="s">
        <v>271</v>
      </c>
      <c r="AL149" s="248" t="s">
        <v>280</v>
      </c>
      <c r="AM149" s="248" t="s">
        <v>52</v>
      </c>
      <c r="AN149" s="248"/>
      <c r="AO149" s="248"/>
      <c r="AP149" s="248"/>
      <c r="AQ149" s="249">
        <f>2024-RIGHT(D149,4)</f>
        <v>3</v>
      </c>
      <c r="AR149" s="249">
        <f>100/AI149</f>
        <v>5</v>
      </c>
      <c r="AS149" s="250">
        <f>IF(AQ149&lt;AR149,M149-(M149*AI149/100)*AQ149,0)</f>
        <v>9920000</v>
      </c>
      <c r="AT149" s="213"/>
      <c r="AU149" s="213"/>
      <c r="AV149" s="213"/>
      <c r="AW149" s="213"/>
      <c r="AX149" s="213"/>
      <c r="AY149" s="213"/>
      <c r="AZ149" s="213"/>
      <c r="BA149" s="213"/>
      <c r="BB149" s="213"/>
      <c r="BC149" s="213"/>
      <c r="BD149" s="213"/>
      <c r="BE149" s="213"/>
      <c r="BF149" s="213"/>
    </row>
    <row r="150" spans="1:58" s="215" customFormat="1" ht="27" x14ac:dyDescent="0.3">
      <c r="A150" s="212">
        <v>89</v>
      </c>
      <c r="B150" s="213" t="s">
        <v>709</v>
      </c>
      <c r="C150" s="213" t="s">
        <v>713</v>
      </c>
      <c r="D150" s="212" t="s">
        <v>712</v>
      </c>
      <c r="E150" s="212" t="s">
        <v>39</v>
      </c>
      <c r="F150" s="212">
        <v>1</v>
      </c>
      <c r="G150" s="212">
        <v>1</v>
      </c>
      <c r="H150" s="212">
        <f>G150-F150</f>
        <v>0</v>
      </c>
      <c r="I150" s="212"/>
      <c r="J150" s="212"/>
      <c r="K150" s="212"/>
      <c r="L150" s="212"/>
      <c r="M150" s="214">
        <v>24800000</v>
      </c>
      <c r="N150" s="214">
        <v>9920000</v>
      </c>
      <c r="O150" s="267"/>
      <c r="P150" s="267"/>
      <c r="Q150" s="216">
        <v>1</v>
      </c>
      <c r="R150" s="216"/>
      <c r="S150" s="216"/>
      <c r="T150" s="216"/>
      <c r="U150" s="216"/>
      <c r="V150" s="267">
        <v>1</v>
      </c>
      <c r="W150" s="267"/>
      <c r="X150" s="267"/>
      <c r="Y150" s="267"/>
      <c r="Z150" s="216"/>
      <c r="AA150" s="216"/>
      <c r="AB150" s="216"/>
      <c r="AC150" s="216"/>
      <c r="AD150" s="216"/>
      <c r="AE150" s="248" t="s">
        <v>707</v>
      </c>
      <c r="AF150" s="248" t="s">
        <v>714</v>
      </c>
      <c r="AG150" s="248" t="s">
        <v>711</v>
      </c>
      <c r="AH150" s="249">
        <v>1</v>
      </c>
      <c r="AI150" s="249">
        <v>20</v>
      </c>
      <c r="AJ150" s="251"/>
      <c r="AK150" s="248" t="s">
        <v>271</v>
      </c>
      <c r="AL150" s="248" t="s">
        <v>280</v>
      </c>
      <c r="AM150" s="248" t="s">
        <v>52</v>
      </c>
      <c r="AN150" s="248"/>
      <c r="AO150" s="248"/>
      <c r="AP150" s="248"/>
      <c r="AQ150" s="249">
        <f>2024-RIGHT(D150,4)</f>
        <v>3</v>
      </c>
      <c r="AR150" s="249">
        <f>100/AI150</f>
        <v>5</v>
      </c>
      <c r="AS150" s="250">
        <f>IF(AQ150&lt;AR150,M150-(M150*AI150/100)*AQ150,0)</f>
        <v>9920000</v>
      </c>
      <c r="AT150" s="213"/>
      <c r="AU150" s="213"/>
      <c r="AV150" s="213"/>
      <c r="AW150" s="213"/>
      <c r="AX150" s="213"/>
      <c r="AY150" s="213"/>
      <c r="AZ150" s="213"/>
      <c r="BA150" s="213"/>
      <c r="BB150" s="213"/>
      <c r="BC150" s="213"/>
      <c r="BD150" s="213"/>
      <c r="BE150" s="213"/>
      <c r="BF150" s="213"/>
    </row>
    <row r="151" spans="1:58" s="215" customFormat="1" ht="27" x14ac:dyDescent="0.3">
      <c r="A151" s="212">
        <v>90</v>
      </c>
      <c r="B151" s="213" t="s">
        <v>709</v>
      </c>
      <c r="C151" s="213" t="s">
        <v>715</v>
      </c>
      <c r="D151" s="212" t="s">
        <v>712</v>
      </c>
      <c r="E151" s="212" t="s">
        <v>39</v>
      </c>
      <c r="F151" s="212">
        <v>1</v>
      </c>
      <c r="G151" s="212">
        <v>1</v>
      </c>
      <c r="H151" s="212">
        <f>G151-F151</f>
        <v>0</v>
      </c>
      <c r="I151" s="212"/>
      <c r="J151" s="212"/>
      <c r="K151" s="212"/>
      <c r="L151" s="212"/>
      <c r="M151" s="214">
        <v>24800000</v>
      </c>
      <c r="N151" s="214">
        <v>9920000</v>
      </c>
      <c r="O151" s="267"/>
      <c r="P151" s="267"/>
      <c r="Q151" s="216">
        <v>1</v>
      </c>
      <c r="R151" s="216"/>
      <c r="S151" s="216"/>
      <c r="T151" s="216"/>
      <c r="U151" s="216"/>
      <c r="V151" s="267">
        <v>1</v>
      </c>
      <c r="W151" s="267"/>
      <c r="X151" s="267"/>
      <c r="Y151" s="267"/>
      <c r="Z151" s="216"/>
      <c r="AA151" s="216"/>
      <c r="AB151" s="216"/>
      <c r="AC151" s="216"/>
      <c r="AD151" s="216"/>
      <c r="AE151" s="248" t="s">
        <v>707</v>
      </c>
      <c r="AF151" s="248" t="s">
        <v>716</v>
      </c>
      <c r="AG151" s="248" t="s">
        <v>711</v>
      </c>
      <c r="AH151" s="249">
        <v>1</v>
      </c>
      <c r="AI151" s="249">
        <v>20</v>
      </c>
      <c r="AJ151" s="251"/>
      <c r="AK151" s="248" t="s">
        <v>271</v>
      </c>
      <c r="AL151" s="248" t="s">
        <v>280</v>
      </c>
      <c r="AM151" s="248" t="s">
        <v>52</v>
      </c>
      <c r="AN151" s="248"/>
      <c r="AO151" s="248"/>
      <c r="AP151" s="248"/>
      <c r="AQ151" s="249">
        <f>2024-RIGHT(D151,4)</f>
        <v>3</v>
      </c>
      <c r="AR151" s="249">
        <f>100/AI151</f>
        <v>5</v>
      </c>
      <c r="AS151" s="250">
        <f>IF(AQ151&lt;AR151,M151-(M151*AI151/100)*AQ151,0)</f>
        <v>9920000</v>
      </c>
      <c r="AT151" s="213"/>
      <c r="AU151" s="213"/>
      <c r="AV151" s="213"/>
      <c r="AW151" s="213"/>
      <c r="AX151" s="213"/>
      <c r="AY151" s="213"/>
      <c r="AZ151" s="213"/>
      <c r="BA151" s="213"/>
      <c r="BB151" s="213"/>
      <c r="BC151" s="213"/>
      <c r="BD151" s="213"/>
      <c r="BE151" s="213"/>
      <c r="BF151" s="213"/>
    </row>
    <row r="152" spans="1:58" s="215" customFormat="1" ht="27" x14ac:dyDescent="0.3">
      <c r="A152" s="212">
        <v>91</v>
      </c>
      <c r="B152" s="213" t="s">
        <v>719</v>
      </c>
      <c r="C152" s="213" t="s">
        <v>718</v>
      </c>
      <c r="D152" s="212" t="s">
        <v>278</v>
      </c>
      <c r="E152" s="212" t="s">
        <v>39</v>
      </c>
      <c r="F152" s="212">
        <v>1</v>
      </c>
      <c r="G152" s="212">
        <v>1</v>
      </c>
      <c r="H152" s="212">
        <f>G152-F152</f>
        <v>0</v>
      </c>
      <c r="I152" s="212"/>
      <c r="J152" s="212"/>
      <c r="K152" s="212"/>
      <c r="L152" s="212"/>
      <c r="M152" s="214">
        <v>247736500</v>
      </c>
      <c r="N152" s="214">
        <v>99094600</v>
      </c>
      <c r="O152" s="267"/>
      <c r="P152" s="267"/>
      <c r="Q152" s="216">
        <v>1</v>
      </c>
      <c r="R152" s="216"/>
      <c r="S152" s="216"/>
      <c r="T152" s="216"/>
      <c r="U152" s="216"/>
      <c r="V152" s="267"/>
      <c r="W152" s="267"/>
      <c r="X152" s="267">
        <v>1</v>
      </c>
      <c r="Y152" s="267"/>
      <c r="Z152" s="216"/>
      <c r="AA152" s="216"/>
      <c r="AB152" s="216"/>
      <c r="AC152" s="216"/>
      <c r="AD152" s="216"/>
      <c r="AE152" s="248" t="s">
        <v>717</v>
      </c>
      <c r="AF152" s="248" t="s">
        <v>52</v>
      </c>
      <c r="AG152" s="248" t="s">
        <v>720</v>
      </c>
      <c r="AH152" s="249">
        <v>1</v>
      </c>
      <c r="AI152" s="249">
        <v>20</v>
      </c>
      <c r="AJ152" s="251"/>
      <c r="AK152" s="248" t="s">
        <v>279</v>
      </c>
      <c r="AL152" s="248" t="s">
        <v>280</v>
      </c>
      <c r="AM152" s="248" t="s">
        <v>52</v>
      </c>
      <c r="AN152" s="248"/>
      <c r="AO152" s="248"/>
      <c r="AP152" s="248"/>
      <c r="AQ152" s="249">
        <f>2024-RIGHT(D152,4)</f>
        <v>3</v>
      </c>
      <c r="AR152" s="249">
        <f>100/AI152</f>
        <v>5</v>
      </c>
      <c r="AS152" s="250">
        <f>IF(AQ152&lt;AR152,M152-(M152*AI152/100)*AQ152,0)</f>
        <v>99094600</v>
      </c>
      <c r="AT152" s="213"/>
      <c r="AU152" s="213"/>
      <c r="AV152" s="213"/>
      <c r="AW152" s="213"/>
      <c r="AX152" s="213"/>
      <c r="AY152" s="213"/>
      <c r="AZ152" s="213"/>
      <c r="BA152" s="213"/>
      <c r="BB152" s="213"/>
      <c r="BC152" s="213"/>
      <c r="BD152" s="213"/>
      <c r="BE152" s="213"/>
      <c r="BF152" s="213"/>
    </row>
    <row r="153" spans="1:58" s="215" customFormat="1" ht="27" x14ac:dyDescent="0.3">
      <c r="A153" s="212">
        <v>92</v>
      </c>
      <c r="B153" s="213" t="s">
        <v>722</v>
      </c>
      <c r="C153" s="213" t="s">
        <v>721</v>
      </c>
      <c r="D153" s="212" t="s">
        <v>692</v>
      </c>
      <c r="E153" s="212"/>
      <c r="F153" s="212"/>
      <c r="G153" s="212"/>
      <c r="H153" s="212"/>
      <c r="I153" s="212"/>
      <c r="J153" s="212"/>
      <c r="K153" s="212"/>
      <c r="L153" s="212"/>
      <c r="M153" s="214">
        <v>29700000</v>
      </c>
      <c r="N153" s="214">
        <v>0</v>
      </c>
      <c r="O153" s="267"/>
      <c r="P153" s="267"/>
      <c r="Q153" s="216"/>
      <c r="R153" s="216"/>
      <c r="S153" s="216"/>
      <c r="T153" s="216"/>
      <c r="U153" s="216"/>
      <c r="V153" s="267"/>
      <c r="W153" s="267"/>
      <c r="X153" s="267">
        <v>1</v>
      </c>
      <c r="Y153" s="267"/>
      <c r="Z153" s="216"/>
      <c r="AA153" s="216"/>
      <c r="AB153" s="216"/>
      <c r="AC153" s="216"/>
      <c r="AD153" s="216"/>
      <c r="AE153" s="248" t="s">
        <v>334</v>
      </c>
      <c r="AF153" s="248" t="s">
        <v>52</v>
      </c>
      <c r="AG153" s="248" t="s">
        <v>723</v>
      </c>
      <c r="AH153" s="249">
        <v>1</v>
      </c>
      <c r="AI153" s="249">
        <v>20</v>
      </c>
      <c r="AJ153" s="251"/>
      <c r="AK153" s="248" t="s">
        <v>279</v>
      </c>
      <c r="AL153" s="248" t="s">
        <v>280</v>
      </c>
      <c r="AM153" s="248" t="s">
        <v>52</v>
      </c>
      <c r="AN153" s="248"/>
      <c r="AO153" s="248"/>
      <c r="AP153" s="248"/>
      <c r="AQ153" s="249">
        <f>2024-RIGHT(D153,4)</f>
        <v>5</v>
      </c>
      <c r="AR153" s="249">
        <f>100/AI153</f>
        <v>5</v>
      </c>
      <c r="AS153" s="250">
        <f>IF(AQ153&lt;AR153,M153-(M153*AI153/100)*AQ153,0)</f>
        <v>0</v>
      </c>
      <c r="AT153" s="213"/>
      <c r="AU153" s="213"/>
      <c r="AV153" s="213"/>
      <c r="AW153" s="213"/>
      <c r="AX153" s="213"/>
      <c r="AY153" s="213"/>
      <c r="AZ153" s="213"/>
      <c r="BA153" s="213"/>
      <c r="BB153" s="213"/>
      <c r="BC153" s="213"/>
      <c r="BD153" s="213"/>
      <c r="BE153" s="213"/>
      <c r="BF153" s="213"/>
    </row>
    <row r="154" spans="1:58" s="215" customFormat="1" ht="27" x14ac:dyDescent="0.3">
      <c r="A154" s="212">
        <v>93</v>
      </c>
      <c r="B154" s="213" t="s">
        <v>722</v>
      </c>
      <c r="C154" s="213" t="s">
        <v>724</v>
      </c>
      <c r="D154" s="212" t="s">
        <v>692</v>
      </c>
      <c r="E154" s="212"/>
      <c r="F154" s="212"/>
      <c r="G154" s="212"/>
      <c r="H154" s="212"/>
      <c r="I154" s="212"/>
      <c r="J154" s="212"/>
      <c r="K154" s="212"/>
      <c r="L154" s="212"/>
      <c r="M154" s="214">
        <v>29700000</v>
      </c>
      <c r="N154" s="214">
        <v>0</v>
      </c>
      <c r="O154" s="267"/>
      <c r="P154" s="267"/>
      <c r="Q154" s="216"/>
      <c r="R154" s="216"/>
      <c r="S154" s="216"/>
      <c r="T154" s="216"/>
      <c r="U154" s="216"/>
      <c r="V154" s="267"/>
      <c r="W154" s="267"/>
      <c r="X154" s="267">
        <v>1</v>
      </c>
      <c r="Y154" s="267"/>
      <c r="Z154" s="216"/>
      <c r="AA154" s="216"/>
      <c r="AB154" s="216"/>
      <c r="AC154" s="216"/>
      <c r="AD154" s="216"/>
      <c r="AE154" s="248" t="s">
        <v>334</v>
      </c>
      <c r="AF154" s="248" t="s">
        <v>52</v>
      </c>
      <c r="AG154" s="248" t="s">
        <v>723</v>
      </c>
      <c r="AH154" s="249">
        <v>1</v>
      </c>
      <c r="AI154" s="249">
        <v>20</v>
      </c>
      <c r="AJ154" s="251"/>
      <c r="AK154" s="248" t="s">
        <v>279</v>
      </c>
      <c r="AL154" s="248" t="s">
        <v>280</v>
      </c>
      <c r="AM154" s="248" t="s">
        <v>52</v>
      </c>
      <c r="AN154" s="248"/>
      <c r="AO154" s="248"/>
      <c r="AP154" s="248"/>
      <c r="AQ154" s="249">
        <f>2024-RIGHT(D154,4)</f>
        <v>5</v>
      </c>
      <c r="AR154" s="249">
        <f>100/AI154</f>
        <v>5</v>
      </c>
      <c r="AS154" s="250">
        <f>IF(AQ154&lt;AR154,M154-(M154*AI154/100)*AQ154,0)</f>
        <v>0</v>
      </c>
      <c r="AT154" s="213"/>
      <c r="AU154" s="213"/>
      <c r="AV154" s="213"/>
      <c r="AW154" s="213"/>
      <c r="AX154" s="213"/>
      <c r="AY154" s="213"/>
      <c r="AZ154" s="213"/>
      <c r="BA154" s="213"/>
      <c r="BB154" s="213"/>
      <c r="BC154" s="213"/>
      <c r="BD154" s="213"/>
      <c r="BE154" s="213"/>
      <c r="BF154" s="213"/>
    </row>
    <row r="155" spans="1:58" s="215" customFormat="1" ht="27" x14ac:dyDescent="0.3">
      <c r="A155" s="212">
        <v>94</v>
      </c>
      <c r="B155" s="213" t="s">
        <v>722</v>
      </c>
      <c r="C155" s="213" t="s">
        <v>725</v>
      </c>
      <c r="D155" s="212" t="s">
        <v>692</v>
      </c>
      <c r="E155" s="212"/>
      <c r="F155" s="212"/>
      <c r="G155" s="212"/>
      <c r="H155" s="212"/>
      <c r="I155" s="212"/>
      <c r="J155" s="212"/>
      <c r="K155" s="212"/>
      <c r="L155" s="212"/>
      <c r="M155" s="214">
        <v>29700000</v>
      </c>
      <c r="N155" s="214">
        <v>0</v>
      </c>
      <c r="O155" s="267"/>
      <c r="P155" s="267"/>
      <c r="Q155" s="216"/>
      <c r="R155" s="216"/>
      <c r="S155" s="216"/>
      <c r="T155" s="216"/>
      <c r="U155" s="216"/>
      <c r="V155" s="267"/>
      <c r="W155" s="267"/>
      <c r="X155" s="267">
        <v>1</v>
      </c>
      <c r="Y155" s="267"/>
      <c r="Z155" s="216"/>
      <c r="AA155" s="216"/>
      <c r="AB155" s="216"/>
      <c r="AC155" s="216"/>
      <c r="AD155" s="216"/>
      <c r="AE155" s="248" t="s">
        <v>334</v>
      </c>
      <c r="AF155" s="248" t="s">
        <v>52</v>
      </c>
      <c r="AG155" s="248" t="s">
        <v>723</v>
      </c>
      <c r="AH155" s="249">
        <v>1</v>
      </c>
      <c r="AI155" s="249">
        <v>20</v>
      </c>
      <c r="AJ155" s="251"/>
      <c r="AK155" s="248" t="s">
        <v>279</v>
      </c>
      <c r="AL155" s="248" t="s">
        <v>280</v>
      </c>
      <c r="AM155" s="248" t="s">
        <v>52</v>
      </c>
      <c r="AN155" s="248"/>
      <c r="AO155" s="248"/>
      <c r="AP155" s="248"/>
      <c r="AQ155" s="249">
        <f>2024-RIGHT(D155,4)</f>
        <v>5</v>
      </c>
      <c r="AR155" s="249">
        <f>100/AI155</f>
        <v>5</v>
      </c>
      <c r="AS155" s="250">
        <f>IF(AQ155&lt;AR155,M155-(M155*AI155/100)*AQ155,0)</f>
        <v>0</v>
      </c>
      <c r="AT155" s="213"/>
      <c r="AU155" s="213"/>
      <c r="AV155" s="213"/>
      <c r="AW155" s="213"/>
      <c r="AX155" s="213"/>
      <c r="AY155" s="213"/>
      <c r="AZ155" s="213"/>
      <c r="BA155" s="213"/>
      <c r="BB155" s="213"/>
      <c r="BC155" s="213"/>
      <c r="BD155" s="213"/>
      <c r="BE155" s="213"/>
      <c r="BF155" s="213"/>
    </row>
    <row r="156" spans="1:58" s="215" customFormat="1" ht="27" x14ac:dyDescent="0.3">
      <c r="A156" s="212">
        <v>95</v>
      </c>
      <c r="B156" s="213" t="s">
        <v>719</v>
      </c>
      <c r="C156" s="213" t="s">
        <v>727</v>
      </c>
      <c r="D156" s="212" t="s">
        <v>278</v>
      </c>
      <c r="E156" s="212" t="s">
        <v>39</v>
      </c>
      <c r="F156" s="212">
        <v>1</v>
      </c>
      <c r="G156" s="212">
        <v>1</v>
      </c>
      <c r="H156" s="212">
        <f>G156-F156</f>
        <v>0</v>
      </c>
      <c r="I156" s="212"/>
      <c r="J156" s="212"/>
      <c r="K156" s="212"/>
      <c r="L156" s="212"/>
      <c r="M156" s="214">
        <v>247736500</v>
      </c>
      <c r="N156" s="214">
        <v>99094600</v>
      </c>
      <c r="O156" s="267"/>
      <c r="P156" s="267"/>
      <c r="Q156" s="216">
        <v>1</v>
      </c>
      <c r="R156" s="216"/>
      <c r="S156" s="216"/>
      <c r="T156" s="216"/>
      <c r="U156" s="216"/>
      <c r="V156" s="267"/>
      <c r="W156" s="267"/>
      <c r="X156" s="267">
        <v>1</v>
      </c>
      <c r="Y156" s="267"/>
      <c r="Z156" s="216"/>
      <c r="AA156" s="216"/>
      <c r="AB156" s="216"/>
      <c r="AC156" s="216"/>
      <c r="AD156" s="216"/>
      <c r="AE156" s="248" t="s">
        <v>726</v>
      </c>
      <c r="AF156" s="248" t="s">
        <v>52</v>
      </c>
      <c r="AG156" s="248"/>
      <c r="AH156" s="249">
        <v>1</v>
      </c>
      <c r="AI156" s="249">
        <v>20</v>
      </c>
      <c r="AJ156" s="251"/>
      <c r="AK156" s="248" t="s">
        <v>279</v>
      </c>
      <c r="AL156" s="248" t="s">
        <v>280</v>
      </c>
      <c r="AM156" s="248" t="s">
        <v>52</v>
      </c>
      <c r="AN156" s="248"/>
      <c r="AO156" s="248"/>
      <c r="AP156" s="248"/>
      <c r="AQ156" s="249">
        <f>2024-RIGHT(D156,4)</f>
        <v>3</v>
      </c>
      <c r="AR156" s="249">
        <f>100/AI156</f>
        <v>5</v>
      </c>
      <c r="AS156" s="250">
        <f>IF(AQ156&lt;AR156,M156-(M156*AI156/100)*AQ156,0)</f>
        <v>99094600</v>
      </c>
      <c r="AT156" s="213"/>
      <c r="AU156" s="213"/>
      <c r="AV156" s="213"/>
      <c r="AW156" s="213"/>
      <c r="AX156" s="213"/>
      <c r="AY156" s="213"/>
      <c r="AZ156" s="213"/>
      <c r="BA156" s="213"/>
      <c r="BB156" s="213"/>
      <c r="BC156" s="213"/>
      <c r="BD156" s="213"/>
      <c r="BE156" s="213"/>
      <c r="BF156" s="213"/>
    </row>
    <row r="157" spans="1:58" s="215" customFormat="1" ht="27" x14ac:dyDescent="0.3">
      <c r="A157" s="212">
        <v>96</v>
      </c>
      <c r="B157" s="213" t="s">
        <v>709</v>
      </c>
      <c r="C157" s="213" t="s">
        <v>729</v>
      </c>
      <c r="D157" s="212" t="s">
        <v>732</v>
      </c>
      <c r="E157" s="212" t="s">
        <v>39</v>
      </c>
      <c r="F157" s="212">
        <v>1</v>
      </c>
      <c r="G157" s="212">
        <v>1</v>
      </c>
      <c r="H157" s="212">
        <f>G157-F157</f>
        <v>0</v>
      </c>
      <c r="I157" s="212"/>
      <c r="J157" s="212"/>
      <c r="K157" s="212"/>
      <c r="L157" s="212"/>
      <c r="M157" s="214">
        <v>24800000</v>
      </c>
      <c r="N157" s="214">
        <v>14880000</v>
      </c>
      <c r="O157" s="267"/>
      <c r="P157" s="267"/>
      <c r="Q157" s="216">
        <v>1</v>
      </c>
      <c r="R157" s="216"/>
      <c r="S157" s="216"/>
      <c r="T157" s="216"/>
      <c r="U157" s="216"/>
      <c r="V157" s="267">
        <v>1</v>
      </c>
      <c r="W157" s="267"/>
      <c r="X157" s="267"/>
      <c r="Y157" s="267"/>
      <c r="Z157" s="216"/>
      <c r="AA157" s="216"/>
      <c r="AB157" s="216"/>
      <c r="AC157" s="216"/>
      <c r="AD157" s="216"/>
      <c r="AE157" s="248" t="s">
        <v>728</v>
      </c>
      <c r="AF157" s="248" t="s">
        <v>730</v>
      </c>
      <c r="AG157" s="248" t="s">
        <v>731</v>
      </c>
      <c r="AH157" s="249">
        <v>1</v>
      </c>
      <c r="AI157" s="249">
        <v>20</v>
      </c>
      <c r="AJ157" s="251"/>
      <c r="AK157" s="248" t="s">
        <v>271</v>
      </c>
      <c r="AL157" s="248" t="s">
        <v>280</v>
      </c>
      <c r="AM157" s="248" t="s">
        <v>52</v>
      </c>
      <c r="AN157" s="248"/>
      <c r="AO157" s="248"/>
      <c r="AP157" s="248"/>
      <c r="AQ157" s="249">
        <f>2024-RIGHT(D157,4)</f>
        <v>2</v>
      </c>
      <c r="AR157" s="249">
        <f>100/AI157</f>
        <v>5</v>
      </c>
      <c r="AS157" s="250">
        <f>IF(AQ157&lt;AR157,M157-(M157*AI157/100)*AQ157,0)</f>
        <v>14880000</v>
      </c>
      <c r="AT157" s="213"/>
      <c r="AU157" s="213"/>
      <c r="AV157" s="213"/>
      <c r="AW157" s="213"/>
      <c r="AX157" s="213"/>
      <c r="AY157" s="213"/>
      <c r="AZ157" s="213"/>
      <c r="BA157" s="213"/>
      <c r="BB157" s="213"/>
      <c r="BC157" s="213"/>
      <c r="BD157" s="213"/>
      <c r="BE157" s="213"/>
      <c r="BF157" s="213"/>
    </row>
    <row r="158" spans="1:58" s="215" customFormat="1" ht="27" x14ac:dyDescent="0.3">
      <c r="A158" s="212">
        <v>97</v>
      </c>
      <c r="B158" s="213" t="s">
        <v>709</v>
      </c>
      <c r="C158" s="213" t="s">
        <v>733</v>
      </c>
      <c r="D158" s="212" t="s">
        <v>732</v>
      </c>
      <c r="E158" s="212" t="s">
        <v>39</v>
      </c>
      <c r="F158" s="212">
        <v>1</v>
      </c>
      <c r="G158" s="212">
        <v>1</v>
      </c>
      <c r="H158" s="212">
        <f>G158-F158</f>
        <v>0</v>
      </c>
      <c r="I158" s="212"/>
      <c r="J158" s="212"/>
      <c r="K158" s="212"/>
      <c r="L158" s="212"/>
      <c r="M158" s="214">
        <v>24800000</v>
      </c>
      <c r="N158" s="214">
        <v>14880000</v>
      </c>
      <c r="O158" s="267"/>
      <c r="P158" s="267"/>
      <c r="Q158" s="216">
        <v>1</v>
      </c>
      <c r="R158" s="216"/>
      <c r="S158" s="216"/>
      <c r="T158" s="216"/>
      <c r="U158" s="216"/>
      <c r="V158" s="267">
        <v>1</v>
      </c>
      <c r="W158" s="267"/>
      <c r="X158" s="267"/>
      <c r="Y158" s="267"/>
      <c r="Z158" s="216"/>
      <c r="AA158" s="216"/>
      <c r="AB158" s="216"/>
      <c r="AC158" s="216"/>
      <c r="AD158" s="216"/>
      <c r="AE158" s="248" t="s">
        <v>728</v>
      </c>
      <c r="AF158" s="248" t="s">
        <v>734</v>
      </c>
      <c r="AG158" s="248" t="s">
        <v>731</v>
      </c>
      <c r="AH158" s="249">
        <v>1</v>
      </c>
      <c r="AI158" s="249">
        <v>20</v>
      </c>
      <c r="AJ158" s="251"/>
      <c r="AK158" s="248" t="s">
        <v>271</v>
      </c>
      <c r="AL158" s="248" t="s">
        <v>280</v>
      </c>
      <c r="AM158" s="248" t="s">
        <v>52</v>
      </c>
      <c r="AN158" s="248"/>
      <c r="AO158" s="248"/>
      <c r="AP158" s="248"/>
      <c r="AQ158" s="249">
        <f>2024-RIGHT(D158,4)</f>
        <v>2</v>
      </c>
      <c r="AR158" s="249">
        <f>100/AI158</f>
        <v>5</v>
      </c>
      <c r="AS158" s="250">
        <f>IF(AQ158&lt;AR158,M158-(M158*AI158/100)*AQ158,0)</f>
        <v>14880000</v>
      </c>
      <c r="AT158" s="213"/>
      <c r="AU158" s="213"/>
      <c r="AV158" s="213"/>
      <c r="AW158" s="213"/>
      <c r="AX158" s="213"/>
      <c r="AY158" s="213"/>
      <c r="AZ158" s="213"/>
      <c r="BA158" s="213"/>
      <c r="BB158" s="213"/>
      <c r="BC158" s="213"/>
      <c r="BD158" s="213"/>
      <c r="BE158" s="213"/>
      <c r="BF158" s="213"/>
    </row>
    <row r="159" spans="1:58" s="215" customFormat="1" ht="27" x14ac:dyDescent="0.3">
      <c r="A159" s="212">
        <v>98</v>
      </c>
      <c r="B159" s="213" t="s">
        <v>736</v>
      </c>
      <c r="C159" s="213" t="s">
        <v>735</v>
      </c>
      <c r="D159" s="212" t="s">
        <v>278</v>
      </c>
      <c r="E159" s="212"/>
      <c r="F159" s="212"/>
      <c r="G159" s="212"/>
      <c r="H159" s="212"/>
      <c r="I159" s="212"/>
      <c r="J159" s="212"/>
      <c r="K159" s="212"/>
      <c r="L159" s="212"/>
      <c r="M159" s="214">
        <v>42400000</v>
      </c>
      <c r="N159" s="214">
        <v>16960000</v>
      </c>
      <c r="O159" s="267"/>
      <c r="P159" s="267"/>
      <c r="Q159" s="216"/>
      <c r="R159" s="216"/>
      <c r="S159" s="216"/>
      <c r="T159" s="216"/>
      <c r="U159" s="216"/>
      <c r="V159" s="267"/>
      <c r="W159" s="267"/>
      <c r="X159" s="267">
        <v>1</v>
      </c>
      <c r="Y159" s="267"/>
      <c r="Z159" s="216"/>
      <c r="AA159" s="216"/>
      <c r="AB159" s="216"/>
      <c r="AC159" s="216"/>
      <c r="AD159" s="216"/>
      <c r="AE159" s="248" t="s">
        <v>636</v>
      </c>
      <c r="AF159" s="248" t="s">
        <v>737</v>
      </c>
      <c r="AG159" s="248" t="s">
        <v>736</v>
      </c>
      <c r="AH159" s="249">
        <v>1</v>
      </c>
      <c r="AI159" s="249">
        <v>20</v>
      </c>
      <c r="AJ159" s="251"/>
      <c r="AK159" s="248" t="s">
        <v>279</v>
      </c>
      <c r="AL159" s="248" t="s">
        <v>280</v>
      </c>
      <c r="AM159" s="248" t="s">
        <v>52</v>
      </c>
      <c r="AN159" s="248"/>
      <c r="AO159" s="248"/>
      <c r="AP159" s="248"/>
      <c r="AQ159" s="249">
        <f>2024-RIGHT(D159,4)</f>
        <v>3</v>
      </c>
      <c r="AR159" s="249">
        <f>100/AI159</f>
        <v>5</v>
      </c>
      <c r="AS159" s="250">
        <f>IF(AQ159&lt;AR159,M159-(M159*AI159/100)*AQ159,0)</f>
        <v>16960000</v>
      </c>
      <c r="AT159" s="213"/>
      <c r="AU159" s="213"/>
      <c r="AV159" s="213"/>
      <c r="AW159" s="213"/>
      <c r="AX159" s="213"/>
      <c r="AY159" s="213"/>
      <c r="AZ159" s="213"/>
      <c r="BA159" s="213"/>
      <c r="BB159" s="213"/>
      <c r="BC159" s="213"/>
      <c r="BD159" s="213"/>
      <c r="BE159" s="213"/>
      <c r="BF159" s="213"/>
    </row>
    <row r="160" spans="1:58" s="215" customFormat="1" ht="26.25" x14ac:dyDescent="0.25">
      <c r="A160" s="212">
        <v>99</v>
      </c>
      <c r="B160" s="213" t="s">
        <v>739</v>
      </c>
      <c r="C160" s="213" t="s">
        <v>738</v>
      </c>
      <c r="D160" s="212" t="s">
        <v>278</v>
      </c>
      <c r="E160" s="212"/>
      <c r="F160" s="212"/>
      <c r="G160" s="212"/>
      <c r="H160" s="212"/>
      <c r="I160" s="212"/>
      <c r="J160" s="212"/>
      <c r="K160" s="212"/>
      <c r="L160" s="212"/>
      <c r="M160" s="214">
        <v>208807100</v>
      </c>
      <c r="N160" s="214">
        <v>83522840</v>
      </c>
      <c r="O160" s="267"/>
      <c r="P160" s="267"/>
      <c r="Q160" s="217">
        <v>1</v>
      </c>
      <c r="R160" s="217"/>
      <c r="S160" s="217"/>
      <c r="T160" s="217"/>
      <c r="U160" s="217"/>
      <c r="V160" s="267"/>
      <c r="W160" s="267"/>
      <c r="X160" s="267">
        <v>1</v>
      </c>
      <c r="Y160" s="267"/>
      <c r="Z160" s="217"/>
      <c r="AA160" s="217"/>
      <c r="AB160" s="217"/>
      <c r="AC160" s="217"/>
      <c r="AD160" s="217"/>
      <c r="AE160" s="248" t="s">
        <v>636</v>
      </c>
      <c r="AF160" s="248" t="s">
        <v>740</v>
      </c>
      <c r="AG160" s="248" t="s">
        <v>741</v>
      </c>
      <c r="AH160" s="249">
        <v>1</v>
      </c>
      <c r="AI160" s="249">
        <v>20</v>
      </c>
      <c r="AJ160" s="251"/>
      <c r="AK160" s="248" t="s">
        <v>279</v>
      </c>
      <c r="AL160" s="248" t="s">
        <v>280</v>
      </c>
      <c r="AM160" s="248" t="s">
        <v>52</v>
      </c>
      <c r="AN160" s="248"/>
      <c r="AO160" s="248"/>
      <c r="AP160" s="248"/>
      <c r="AQ160" s="249">
        <f>2024-RIGHT(D160,4)</f>
        <v>3</v>
      </c>
      <c r="AR160" s="249">
        <f>100/AI160</f>
        <v>5</v>
      </c>
      <c r="AS160" s="250">
        <f>IF(AQ160&lt;AR160,M160-(M160*AI160/100)*AQ160,0)</f>
        <v>83522840</v>
      </c>
      <c r="AT160" s="213"/>
      <c r="AU160" s="213"/>
      <c r="AV160" s="213"/>
      <c r="AW160" s="213"/>
      <c r="AX160" s="213"/>
      <c r="AY160" s="213"/>
      <c r="AZ160" s="213"/>
      <c r="BA160" s="213"/>
      <c r="BB160" s="213"/>
      <c r="BC160" s="213"/>
      <c r="BD160" s="213"/>
      <c r="BE160" s="213"/>
      <c r="BF160" s="213"/>
    </row>
    <row r="161" spans="1:58" s="215" customFormat="1" ht="25.5" x14ac:dyDescent="0.2">
      <c r="A161" s="212">
        <v>100</v>
      </c>
      <c r="B161" s="213" t="s">
        <v>744</v>
      </c>
      <c r="C161" s="213" t="s">
        <v>743</v>
      </c>
      <c r="D161" s="212" t="s">
        <v>747</v>
      </c>
      <c r="E161" s="212" t="s">
        <v>39</v>
      </c>
      <c r="F161" s="212">
        <v>1</v>
      </c>
      <c r="G161" s="212">
        <v>1</v>
      </c>
      <c r="H161" s="212">
        <f>G161-F161</f>
        <v>0</v>
      </c>
      <c r="I161" s="212"/>
      <c r="J161" s="212"/>
      <c r="K161" s="212"/>
      <c r="L161" s="212"/>
      <c r="M161" s="214">
        <v>24500000</v>
      </c>
      <c r="N161" s="214">
        <v>0</v>
      </c>
      <c r="O161" s="267"/>
      <c r="P161" s="267"/>
      <c r="Q161" s="267">
        <v>1</v>
      </c>
      <c r="R161" s="267"/>
      <c r="S161" s="267"/>
      <c r="T161" s="267"/>
      <c r="U161" s="267"/>
      <c r="V161" s="267">
        <v>1</v>
      </c>
      <c r="W161" s="267"/>
      <c r="X161" s="267"/>
      <c r="Y161" s="267"/>
      <c r="Z161" s="214"/>
      <c r="AA161" s="214"/>
      <c r="AB161" s="214"/>
      <c r="AC161" s="214"/>
      <c r="AD161" s="214"/>
      <c r="AE161" s="248" t="s">
        <v>742</v>
      </c>
      <c r="AF161" s="248" t="s">
        <v>745</v>
      </c>
      <c r="AG161" s="248" t="s">
        <v>746</v>
      </c>
      <c r="AH161" s="249">
        <v>1</v>
      </c>
      <c r="AI161" s="249">
        <v>12.5</v>
      </c>
      <c r="AJ161" s="250"/>
      <c r="AK161" s="248" t="s">
        <v>271</v>
      </c>
      <c r="AL161" s="248" t="s">
        <v>280</v>
      </c>
      <c r="AM161" s="248" t="s">
        <v>52</v>
      </c>
      <c r="AN161" s="248"/>
      <c r="AO161" s="248"/>
      <c r="AP161" s="248"/>
      <c r="AQ161" s="249">
        <f>2024-RIGHT(D161,4)</f>
        <v>10</v>
      </c>
      <c r="AR161" s="249">
        <f>100/AI161</f>
        <v>8</v>
      </c>
      <c r="AS161" s="250">
        <f>IF(AQ161&lt;AR161,M161-(M161*AI161/100)*AQ161,0)</f>
        <v>0</v>
      </c>
      <c r="AT161" s="213"/>
      <c r="AU161" s="213"/>
      <c r="AV161" s="213"/>
      <c r="AW161" s="213"/>
      <c r="AX161" s="213"/>
      <c r="AY161" s="213"/>
      <c r="AZ161" s="213"/>
      <c r="BA161" s="213"/>
      <c r="BB161" s="213"/>
      <c r="BC161" s="213"/>
      <c r="BD161" s="213"/>
      <c r="BE161" s="213"/>
      <c r="BF161" s="213"/>
    </row>
    <row r="162" spans="1:58" s="215" customFormat="1" ht="25.5" x14ac:dyDescent="0.2">
      <c r="A162" s="212">
        <v>101</v>
      </c>
      <c r="B162" s="213" t="s">
        <v>744</v>
      </c>
      <c r="C162" s="213" t="s">
        <v>748</v>
      </c>
      <c r="D162" s="212" t="s">
        <v>747</v>
      </c>
      <c r="E162" s="212" t="s">
        <v>39</v>
      </c>
      <c r="F162" s="212">
        <v>1</v>
      </c>
      <c r="G162" s="212">
        <v>1</v>
      </c>
      <c r="H162" s="212" t="s">
        <v>1183</v>
      </c>
      <c r="I162" s="212"/>
      <c r="J162" s="212"/>
      <c r="K162" s="212"/>
      <c r="L162" s="212"/>
      <c r="M162" s="214">
        <v>24500000</v>
      </c>
      <c r="N162" s="214">
        <v>0</v>
      </c>
      <c r="O162" s="267"/>
      <c r="P162" s="267"/>
      <c r="Q162" s="267">
        <v>1</v>
      </c>
      <c r="R162" s="267"/>
      <c r="S162" s="267"/>
      <c r="T162" s="267"/>
      <c r="U162" s="267"/>
      <c r="V162" s="267">
        <v>1</v>
      </c>
      <c r="W162" s="267"/>
      <c r="X162" s="267"/>
      <c r="Y162" s="267"/>
      <c r="Z162" s="214"/>
      <c r="AA162" s="214"/>
      <c r="AB162" s="214"/>
      <c r="AC162" s="214"/>
      <c r="AD162" s="214"/>
      <c r="AE162" s="248" t="s">
        <v>742</v>
      </c>
      <c r="AF162" s="248" t="s">
        <v>745</v>
      </c>
      <c r="AG162" s="248" t="s">
        <v>746</v>
      </c>
      <c r="AH162" s="249">
        <v>1</v>
      </c>
      <c r="AI162" s="249">
        <v>12.5</v>
      </c>
      <c r="AJ162" s="250"/>
      <c r="AK162" s="248" t="s">
        <v>271</v>
      </c>
      <c r="AL162" s="248" t="s">
        <v>280</v>
      </c>
      <c r="AM162" s="248" t="s">
        <v>52</v>
      </c>
      <c r="AN162" s="248"/>
      <c r="AO162" s="248"/>
      <c r="AP162" s="248"/>
      <c r="AQ162" s="249">
        <f>2024-RIGHT(D162,4)</f>
        <v>10</v>
      </c>
      <c r="AR162" s="249">
        <f>100/AI162</f>
        <v>8</v>
      </c>
      <c r="AS162" s="250">
        <f>IF(AQ162&lt;AR162,M162-(M162*AI162/100)*AQ162,0)</f>
        <v>0</v>
      </c>
      <c r="AT162" s="213"/>
      <c r="AU162" s="213"/>
      <c r="AV162" s="213"/>
      <c r="AW162" s="213"/>
      <c r="AX162" s="213"/>
      <c r="AY162" s="213"/>
      <c r="AZ162" s="213"/>
      <c r="BA162" s="213"/>
      <c r="BB162" s="213"/>
      <c r="BC162" s="213"/>
      <c r="BD162" s="213"/>
      <c r="BE162" s="213"/>
      <c r="BF162" s="213"/>
    </row>
    <row r="163" spans="1:58" s="215" customFormat="1" ht="25.5" x14ac:dyDescent="0.2">
      <c r="A163" s="212">
        <v>102</v>
      </c>
      <c r="B163" s="213" t="s">
        <v>744</v>
      </c>
      <c r="C163" s="213" t="s">
        <v>749</v>
      </c>
      <c r="D163" s="212" t="s">
        <v>747</v>
      </c>
      <c r="E163" s="212" t="s">
        <v>39</v>
      </c>
      <c r="F163" s="212">
        <v>1</v>
      </c>
      <c r="G163" s="212">
        <v>1</v>
      </c>
      <c r="H163" s="212"/>
      <c r="I163" s="212"/>
      <c r="J163" s="212"/>
      <c r="K163" s="212"/>
      <c r="L163" s="212"/>
      <c r="M163" s="214">
        <v>24500000</v>
      </c>
      <c r="N163" s="214">
        <v>0</v>
      </c>
      <c r="O163" s="267"/>
      <c r="P163" s="267"/>
      <c r="Q163" s="267">
        <v>1</v>
      </c>
      <c r="R163" s="267"/>
      <c r="S163" s="267"/>
      <c r="T163" s="267"/>
      <c r="U163" s="267"/>
      <c r="V163" s="267">
        <v>1</v>
      </c>
      <c r="W163" s="267"/>
      <c r="X163" s="267"/>
      <c r="Y163" s="267"/>
      <c r="Z163" s="214"/>
      <c r="AA163" s="214"/>
      <c r="AB163" s="214"/>
      <c r="AC163" s="214"/>
      <c r="AD163" s="214"/>
      <c r="AE163" s="248" t="s">
        <v>742</v>
      </c>
      <c r="AF163" s="248" t="s">
        <v>745</v>
      </c>
      <c r="AG163" s="248" t="s">
        <v>746</v>
      </c>
      <c r="AH163" s="249">
        <v>1</v>
      </c>
      <c r="AI163" s="249">
        <v>12.5</v>
      </c>
      <c r="AJ163" s="250"/>
      <c r="AK163" s="248" t="s">
        <v>271</v>
      </c>
      <c r="AL163" s="248" t="s">
        <v>280</v>
      </c>
      <c r="AM163" s="248" t="s">
        <v>52</v>
      </c>
      <c r="AN163" s="248"/>
      <c r="AO163" s="248"/>
      <c r="AP163" s="248"/>
      <c r="AQ163" s="249">
        <f>2024-RIGHT(D163,4)</f>
        <v>10</v>
      </c>
      <c r="AR163" s="249">
        <f>100/AI163</f>
        <v>8</v>
      </c>
      <c r="AS163" s="250">
        <f>IF(AQ163&lt;AR163,M163-(M163*AI163/100)*AQ163,0)</f>
        <v>0</v>
      </c>
      <c r="AT163" s="213"/>
      <c r="AU163" s="213"/>
      <c r="AV163" s="213"/>
      <c r="AW163" s="213"/>
      <c r="AX163" s="213"/>
      <c r="AY163" s="213"/>
      <c r="AZ163" s="213"/>
      <c r="BA163" s="213"/>
      <c r="BB163" s="213"/>
      <c r="BC163" s="213"/>
      <c r="BD163" s="213"/>
      <c r="BE163" s="213"/>
      <c r="BF163" s="213"/>
    </row>
    <row r="164" spans="1:58" s="215" customFormat="1" ht="25.5" x14ac:dyDescent="0.2">
      <c r="A164" s="212">
        <v>103</v>
      </c>
      <c r="B164" s="213" t="s">
        <v>752</v>
      </c>
      <c r="C164" s="213" t="s">
        <v>751</v>
      </c>
      <c r="D164" s="212" t="s">
        <v>755</v>
      </c>
      <c r="E164" s="212"/>
      <c r="F164" s="212"/>
      <c r="G164" s="212"/>
      <c r="H164" s="212"/>
      <c r="I164" s="212"/>
      <c r="J164" s="212"/>
      <c r="K164" s="212"/>
      <c r="L164" s="212"/>
      <c r="M164" s="214">
        <v>35000000</v>
      </c>
      <c r="N164" s="214">
        <v>0</v>
      </c>
      <c r="O164" s="267"/>
      <c r="P164" s="267"/>
      <c r="Q164" s="267"/>
      <c r="R164" s="267"/>
      <c r="S164" s="267"/>
      <c r="T164" s="267"/>
      <c r="U164" s="267"/>
      <c r="V164" s="267"/>
      <c r="W164" s="267"/>
      <c r="X164" s="267"/>
      <c r="Y164" s="267"/>
      <c r="Z164" s="214"/>
      <c r="AA164" s="214"/>
      <c r="AB164" s="214"/>
      <c r="AC164" s="214"/>
      <c r="AD164" s="214"/>
      <c r="AE164" s="248" t="s">
        <v>750</v>
      </c>
      <c r="AF164" s="248" t="s">
        <v>753</v>
      </c>
      <c r="AG164" s="248" t="s">
        <v>754</v>
      </c>
      <c r="AH164" s="249">
        <v>1</v>
      </c>
      <c r="AI164" s="249">
        <v>12.5</v>
      </c>
      <c r="AJ164" s="250"/>
      <c r="AK164" s="248" t="s">
        <v>271</v>
      </c>
      <c r="AL164" s="248" t="s">
        <v>280</v>
      </c>
      <c r="AM164" s="248" t="s">
        <v>52</v>
      </c>
      <c r="AN164" s="248"/>
      <c r="AO164" s="248"/>
      <c r="AP164" s="248"/>
      <c r="AQ164" s="249">
        <f>2024-RIGHT(D164,4)</f>
        <v>9</v>
      </c>
      <c r="AR164" s="249">
        <f>100/AI164</f>
        <v>8</v>
      </c>
      <c r="AS164" s="250">
        <f>IF(AQ164&lt;AR164,M164-(M164*AI164/100)*AQ164,0)</f>
        <v>0</v>
      </c>
      <c r="AT164" s="213"/>
      <c r="AU164" s="213"/>
      <c r="AV164" s="213"/>
      <c r="AW164" s="213"/>
      <c r="AX164" s="213"/>
      <c r="AY164" s="213"/>
      <c r="AZ164" s="213"/>
      <c r="BA164" s="213"/>
      <c r="BB164" s="213"/>
      <c r="BC164" s="213"/>
      <c r="BD164" s="213"/>
      <c r="BE164" s="213"/>
      <c r="BF164" s="213"/>
    </row>
    <row r="165" spans="1:58" s="215" customFormat="1" ht="25.5" x14ac:dyDescent="0.2">
      <c r="A165" s="212">
        <v>105</v>
      </c>
      <c r="B165" s="213" t="s">
        <v>752</v>
      </c>
      <c r="C165" s="213" t="s">
        <v>756</v>
      </c>
      <c r="D165" s="212" t="s">
        <v>755</v>
      </c>
      <c r="E165" s="212"/>
      <c r="F165" s="212"/>
      <c r="G165" s="212"/>
      <c r="H165" s="212"/>
      <c r="I165" s="212"/>
      <c r="J165" s="212"/>
      <c r="K165" s="212"/>
      <c r="L165" s="212"/>
      <c r="M165" s="214">
        <v>35000000</v>
      </c>
      <c r="N165" s="214">
        <v>0</v>
      </c>
      <c r="O165" s="267"/>
      <c r="P165" s="267"/>
      <c r="Q165" s="267"/>
      <c r="R165" s="267"/>
      <c r="S165" s="267"/>
      <c r="T165" s="267"/>
      <c r="U165" s="267"/>
      <c r="V165" s="267"/>
      <c r="W165" s="267"/>
      <c r="X165" s="267"/>
      <c r="Y165" s="267"/>
      <c r="Z165" s="214"/>
      <c r="AA165" s="214"/>
      <c r="AB165" s="214"/>
      <c r="AC165" s="214"/>
      <c r="AD165" s="214"/>
      <c r="AE165" s="248" t="s">
        <v>750</v>
      </c>
      <c r="AF165" s="248" t="s">
        <v>753</v>
      </c>
      <c r="AG165" s="248" t="s">
        <v>754</v>
      </c>
      <c r="AH165" s="249">
        <v>1</v>
      </c>
      <c r="AI165" s="249">
        <v>12.5</v>
      </c>
      <c r="AJ165" s="250"/>
      <c r="AK165" s="248" t="s">
        <v>271</v>
      </c>
      <c r="AL165" s="248" t="s">
        <v>280</v>
      </c>
      <c r="AM165" s="248" t="s">
        <v>52</v>
      </c>
      <c r="AN165" s="248"/>
      <c r="AO165" s="248"/>
      <c r="AP165" s="248"/>
      <c r="AQ165" s="249">
        <f>2024-RIGHT(D165,4)</f>
        <v>9</v>
      </c>
      <c r="AR165" s="249">
        <f>100/AI165</f>
        <v>8</v>
      </c>
      <c r="AS165" s="250">
        <f>IF(AQ165&lt;AR165,M165-(M165*AI165/100)*AQ165,0)</f>
        <v>0</v>
      </c>
      <c r="AT165" s="213"/>
      <c r="AU165" s="213"/>
      <c r="AV165" s="213"/>
      <c r="AW165" s="213"/>
      <c r="AX165" s="213"/>
      <c r="AY165" s="213"/>
      <c r="AZ165" s="213"/>
      <c r="BA165" s="213"/>
      <c r="BB165" s="213"/>
      <c r="BC165" s="213"/>
      <c r="BD165" s="213"/>
      <c r="BE165" s="213"/>
      <c r="BF165" s="213"/>
    </row>
    <row r="166" spans="1:58" s="215" customFormat="1" ht="25.5" x14ac:dyDescent="0.2">
      <c r="A166" s="212">
        <v>107</v>
      </c>
      <c r="B166" s="213" t="s">
        <v>752</v>
      </c>
      <c r="C166" s="213" t="s">
        <v>757</v>
      </c>
      <c r="D166" s="212" t="s">
        <v>755</v>
      </c>
      <c r="E166" s="212"/>
      <c r="F166" s="212"/>
      <c r="G166" s="212"/>
      <c r="H166" s="212"/>
      <c r="I166" s="212"/>
      <c r="J166" s="212"/>
      <c r="K166" s="212"/>
      <c r="L166" s="212"/>
      <c r="M166" s="214">
        <v>35000000</v>
      </c>
      <c r="N166" s="214">
        <v>0</v>
      </c>
      <c r="O166" s="267"/>
      <c r="P166" s="267"/>
      <c r="Q166" s="267"/>
      <c r="R166" s="267"/>
      <c r="S166" s="267"/>
      <c r="T166" s="267"/>
      <c r="U166" s="267"/>
      <c r="V166" s="267"/>
      <c r="W166" s="267"/>
      <c r="X166" s="267"/>
      <c r="Y166" s="267"/>
      <c r="Z166" s="214"/>
      <c r="AA166" s="214"/>
      <c r="AB166" s="214"/>
      <c r="AC166" s="214"/>
      <c r="AD166" s="214"/>
      <c r="AE166" s="248" t="s">
        <v>750</v>
      </c>
      <c r="AF166" s="248" t="s">
        <v>753</v>
      </c>
      <c r="AG166" s="248" t="s">
        <v>754</v>
      </c>
      <c r="AH166" s="249">
        <v>1</v>
      </c>
      <c r="AI166" s="249">
        <v>12.5</v>
      </c>
      <c r="AJ166" s="250"/>
      <c r="AK166" s="248" t="s">
        <v>271</v>
      </c>
      <c r="AL166" s="248" t="s">
        <v>280</v>
      </c>
      <c r="AM166" s="248" t="s">
        <v>52</v>
      </c>
      <c r="AN166" s="248"/>
      <c r="AO166" s="248"/>
      <c r="AP166" s="248"/>
      <c r="AQ166" s="249">
        <f>2024-RIGHT(D166,4)</f>
        <v>9</v>
      </c>
      <c r="AR166" s="249">
        <f>100/AI166</f>
        <v>8</v>
      </c>
      <c r="AS166" s="250">
        <f>IF(AQ166&lt;AR166,M166-(M166*AI166/100)*AQ166,0)</f>
        <v>0</v>
      </c>
      <c r="AT166" s="213"/>
      <c r="AU166" s="213"/>
      <c r="AV166" s="213"/>
      <c r="AW166" s="213"/>
      <c r="AX166" s="213"/>
      <c r="AY166" s="213"/>
      <c r="AZ166" s="213"/>
      <c r="BA166" s="213"/>
      <c r="BB166" s="213"/>
      <c r="BC166" s="213"/>
      <c r="BD166" s="213"/>
      <c r="BE166" s="213"/>
      <c r="BF166" s="213"/>
    </row>
    <row r="167" spans="1:58" s="215" customFormat="1" ht="25.5" x14ac:dyDescent="0.2">
      <c r="A167" s="212">
        <v>109</v>
      </c>
      <c r="B167" s="213" t="s">
        <v>752</v>
      </c>
      <c r="C167" s="213" t="s">
        <v>759</v>
      </c>
      <c r="D167" s="212" t="s">
        <v>762</v>
      </c>
      <c r="E167" s="212"/>
      <c r="F167" s="212"/>
      <c r="G167" s="212"/>
      <c r="H167" s="212"/>
      <c r="I167" s="212"/>
      <c r="J167" s="212"/>
      <c r="K167" s="212"/>
      <c r="L167" s="212"/>
      <c r="M167" s="214">
        <v>36000000</v>
      </c>
      <c r="N167" s="214">
        <v>0</v>
      </c>
      <c r="O167" s="267"/>
      <c r="P167" s="267"/>
      <c r="Q167" s="267"/>
      <c r="R167" s="267"/>
      <c r="S167" s="267"/>
      <c r="T167" s="267"/>
      <c r="U167" s="267"/>
      <c r="V167" s="267"/>
      <c r="W167" s="267"/>
      <c r="X167" s="267"/>
      <c r="Y167" s="267"/>
      <c r="Z167" s="214"/>
      <c r="AA167" s="214"/>
      <c r="AB167" s="214"/>
      <c r="AC167" s="214"/>
      <c r="AD167" s="214"/>
      <c r="AE167" s="248" t="s">
        <v>758</v>
      </c>
      <c r="AF167" s="248" t="s">
        <v>760</v>
      </c>
      <c r="AG167" s="248" t="s">
        <v>761</v>
      </c>
      <c r="AH167" s="249">
        <v>1</v>
      </c>
      <c r="AI167" s="249">
        <v>12.5</v>
      </c>
      <c r="AJ167" s="250"/>
      <c r="AK167" s="248" t="s">
        <v>271</v>
      </c>
      <c r="AL167" s="248" t="s">
        <v>272</v>
      </c>
      <c r="AM167" s="248" t="s">
        <v>52</v>
      </c>
      <c r="AN167" s="248"/>
      <c r="AO167" s="248"/>
      <c r="AP167" s="248"/>
      <c r="AQ167" s="249">
        <f>2024-RIGHT(D167,4)</f>
        <v>10</v>
      </c>
      <c r="AR167" s="249">
        <f>100/AI167</f>
        <v>8</v>
      </c>
      <c r="AS167" s="250">
        <f>IF(AQ167&lt;AR167,M167-(M167*AI167/100)*AQ167,0)</f>
        <v>0</v>
      </c>
      <c r="AT167" s="213"/>
      <c r="AU167" s="213"/>
      <c r="AV167" s="213"/>
      <c r="AW167" s="213"/>
      <c r="AX167" s="213"/>
      <c r="AY167" s="213"/>
      <c r="AZ167" s="213"/>
      <c r="BA167" s="213"/>
      <c r="BB167" s="213"/>
      <c r="BC167" s="213"/>
      <c r="BD167" s="213"/>
      <c r="BE167" s="213"/>
      <c r="BF167" s="213"/>
    </row>
    <row r="168" spans="1:58" s="215" customFormat="1" ht="25.5" x14ac:dyDescent="0.2">
      <c r="A168" s="212">
        <v>110</v>
      </c>
      <c r="B168" s="213" t="s">
        <v>765</v>
      </c>
      <c r="C168" s="213" t="s">
        <v>764</v>
      </c>
      <c r="D168" s="212" t="s">
        <v>768</v>
      </c>
      <c r="E168" s="212"/>
      <c r="F168" s="212"/>
      <c r="G168" s="212"/>
      <c r="H168" s="212"/>
      <c r="I168" s="212"/>
      <c r="J168" s="212"/>
      <c r="K168" s="212"/>
      <c r="L168" s="212"/>
      <c r="M168" s="214">
        <v>16000000</v>
      </c>
      <c r="N168" s="214">
        <v>0</v>
      </c>
      <c r="O168" s="267"/>
      <c r="P168" s="267"/>
      <c r="Q168" s="267"/>
      <c r="R168" s="267"/>
      <c r="S168" s="267"/>
      <c r="T168" s="267"/>
      <c r="U168" s="267"/>
      <c r="V168" s="267"/>
      <c r="W168" s="267"/>
      <c r="X168" s="267"/>
      <c r="Y168" s="267"/>
      <c r="Z168" s="214"/>
      <c r="AA168" s="214"/>
      <c r="AB168" s="214"/>
      <c r="AC168" s="214"/>
      <c r="AD168" s="214"/>
      <c r="AE168" s="248" t="s">
        <v>763</v>
      </c>
      <c r="AF168" s="248" t="s">
        <v>766</v>
      </c>
      <c r="AG168" s="248" t="s">
        <v>767</v>
      </c>
      <c r="AH168" s="249">
        <v>1</v>
      </c>
      <c r="AI168" s="249">
        <v>10</v>
      </c>
      <c r="AJ168" s="250"/>
      <c r="AK168" s="248" t="s">
        <v>769</v>
      </c>
      <c r="AL168" s="248" t="s">
        <v>280</v>
      </c>
      <c r="AM168" s="248" t="s">
        <v>52</v>
      </c>
      <c r="AN168" s="248"/>
      <c r="AO168" s="248"/>
      <c r="AP168" s="248"/>
      <c r="AQ168" s="249">
        <f>2024-RIGHT(D168,4)</f>
        <v>21</v>
      </c>
      <c r="AR168" s="249">
        <f>100/AI168</f>
        <v>10</v>
      </c>
      <c r="AS168" s="250">
        <f>IF(AQ168&lt;AR168,M168-(M168*AI168/100)*AQ168,0)</f>
        <v>0</v>
      </c>
      <c r="AT168" s="213"/>
      <c r="AU168" s="213"/>
      <c r="AV168" s="213"/>
      <c r="AW168" s="213"/>
      <c r="AX168" s="213"/>
      <c r="AY168" s="213"/>
      <c r="AZ168" s="213"/>
      <c r="BA168" s="213"/>
      <c r="BB168" s="213"/>
      <c r="BC168" s="213"/>
      <c r="BD168" s="213"/>
      <c r="BE168" s="213"/>
      <c r="BF168" s="213"/>
    </row>
    <row r="169" spans="1:58" s="215" customFormat="1" ht="25.5" x14ac:dyDescent="0.2">
      <c r="A169" s="212">
        <v>111</v>
      </c>
      <c r="B169" s="213" t="s">
        <v>772</v>
      </c>
      <c r="C169" s="213" t="s">
        <v>771</v>
      </c>
      <c r="D169" s="212" t="s">
        <v>775</v>
      </c>
      <c r="E169" s="212" t="s">
        <v>39</v>
      </c>
      <c r="F169" s="212">
        <v>1</v>
      </c>
      <c r="G169" s="212">
        <v>1</v>
      </c>
      <c r="H169" s="212">
        <f>G169-F169</f>
        <v>0</v>
      </c>
      <c r="I169" s="212"/>
      <c r="J169" s="212"/>
      <c r="K169" s="212"/>
      <c r="L169" s="212"/>
      <c r="M169" s="214">
        <v>22000000</v>
      </c>
      <c r="N169" s="214">
        <v>0</v>
      </c>
      <c r="O169" s="267"/>
      <c r="P169" s="267"/>
      <c r="Q169" s="267">
        <v>1</v>
      </c>
      <c r="R169" s="267"/>
      <c r="S169" s="267"/>
      <c r="T169" s="267"/>
      <c r="U169" s="267"/>
      <c r="V169" s="267">
        <v>1</v>
      </c>
      <c r="W169" s="267"/>
      <c r="X169" s="267"/>
      <c r="Y169" s="267"/>
      <c r="Z169" s="214"/>
      <c r="AA169" s="214"/>
      <c r="AB169" s="214"/>
      <c r="AC169" s="214"/>
      <c r="AD169" s="214"/>
      <c r="AE169" s="248" t="s">
        <v>770</v>
      </c>
      <c r="AF169" s="248" t="s">
        <v>773</v>
      </c>
      <c r="AG169" s="248" t="s">
        <v>774</v>
      </c>
      <c r="AH169" s="249">
        <v>1</v>
      </c>
      <c r="AI169" s="249">
        <v>12.5</v>
      </c>
      <c r="AJ169" s="250"/>
      <c r="AK169" s="248" t="s">
        <v>271</v>
      </c>
      <c r="AL169" s="248" t="s">
        <v>272</v>
      </c>
      <c r="AM169" s="248" t="s">
        <v>52</v>
      </c>
      <c r="AN169" s="248"/>
      <c r="AO169" s="248"/>
      <c r="AP169" s="248"/>
      <c r="AQ169" s="249">
        <f>2024-RIGHT(D169,4)</f>
        <v>9</v>
      </c>
      <c r="AR169" s="249">
        <f>100/AI169</f>
        <v>8</v>
      </c>
      <c r="AS169" s="250">
        <f>IF(AQ169&lt;AR169,M169-(M169*AI169/100)*AQ169,0)</f>
        <v>0</v>
      </c>
      <c r="AT169" s="213"/>
      <c r="AU169" s="213"/>
      <c r="AV169" s="213"/>
      <c r="AW169" s="213"/>
      <c r="AX169" s="213"/>
      <c r="AY169" s="213"/>
      <c r="AZ169" s="213"/>
      <c r="BA169" s="213"/>
      <c r="BB169" s="213"/>
      <c r="BC169" s="213"/>
      <c r="BD169" s="213"/>
      <c r="BE169" s="213"/>
      <c r="BF169" s="213"/>
    </row>
    <row r="170" spans="1:58" s="215" customFormat="1" ht="25.5" x14ac:dyDescent="0.2">
      <c r="A170" s="212">
        <v>112</v>
      </c>
      <c r="B170" s="213" t="s">
        <v>772</v>
      </c>
      <c r="C170" s="213" t="s">
        <v>776</v>
      </c>
      <c r="D170" s="212" t="s">
        <v>775</v>
      </c>
      <c r="E170" s="212" t="s">
        <v>39</v>
      </c>
      <c r="F170" s="212">
        <v>1</v>
      </c>
      <c r="G170" s="212">
        <v>1</v>
      </c>
      <c r="H170" s="212">
        <f>G170-F170</f>
        <v>0</v>
      </c>
      <c r="I170" s="212"/>
      <c r="J170" s="212"/>
      <c r="K170" s="212"/>
      <c r="L170" s="212"/>
      <c r="M170" s="214">
        <v>22000000</v>
      </c>
      <c r="N170" s="214">
        <v>0</v>
      </c>
      <c r="O170" s="267"/>
      <c r="P170" s="267"/>
      <c r="Q170" s="267">
        <v>1</v>
      </c>
      <c r="R170" s="267"/>
      <c r="S170" s="267"/>
      <c r="T170" s="267"/>
      <c r="U170" s="267"/>
      <c r="V170" s="267">
        <v>1</v>
      </c>
      <c r="W170" s="267"/>
      <c r="X170" s="267"/>
      <c r="Y170" s="267"/>
      <c r="Z170" s="214"/>
      <c r="AA170" s="214"/>
      <c r="AB170" s="214"/>
      <c r="AC170" s="214"/>
      <c r="AD170" s="214"/>
      <c r="AE170" s="248" t="s">
        <v>770</v>
      </c>
      <c r="AF170" s="248" t="s">
        <v>773</v>
      </c>
      <c r="AG170" s="248" t="s">
        <v>774</v>
      </c>
      <c r="AH170" s="249">
        <v>1</v>
      </c>
      <c r="AI170" s="249">
        <v>12.5</v>
      </c>
      <c r="AJ170" s="250"/>
      <c r="AK170" s="248" t="s">
        <v>271</v>
      </c>
      <c r="AL170" s="248" t="s">
        <v>272</v>
      </c>
      <c r="AM170" s="248" t="s">
        <v>52</v>
      </c>
      <c r="AN170" s="248"/>
      <c r="AO170" s="248"/>
      <c r="AP170" s="248"/>
      <c r="AQ170" s="249">
        <f>2024-RIGHT(D170,4)</f>
        <v>9</v>
      </c>
      <c r="AR170" s="249">
        <f>100/AI170</f>
        <v>8</v>
      </c>
      <c r="AS170" s="250">
        <f>IF(AQ170&lt;AR170,M170-(M170*AI170/100)*AQ170,0)</f>
        <v>0</v>
      </c>
      <c r="AT170" s="213"/>
      <c r="AU170" s="213"/>
      <c r="AV170" s="213"/>
      <c r="AW170" s="213"/>
      <c r="AX170" s="213"/>
      <c r="AY170" s="213"/>
      <c r="AZ170" s="213"/>
      <c r="BA170" s="213"/>
      <c r="BB170" s="213"/>
      <c r="BC170" s="213"/>
      <c r="BD170" s="213"/>
      <c r="BE170" s="213"/>
      <c r="BF170" s="213"/>
    </row>
    <row r="171" spans="1:58" s="215" customFormat="1" ht="25.5" x14ac:dyDescent="0.2">
      <c r="A171" s="212">
        <v>113</v>
      </c>
      <c r="B171" s="213" t="s">
        <v>778</v>
      </c>
      <c r="C171" s="213" t="s">
        <v>777</v>
      </c>
      <c r="D171" s="212" t="s">
        <v>775</v>
      </c>
      <c r="E171" s="212" t="s">
        <v>39</v>
      </c>
      <c r="F171" s="212">
        <v>1</v>
      </c>
      <c r="G171" s="212">
        <v>1</v>
      </c>
      <c r="H171" s="212">
        <f t="shared" ref="H171:H198" si="5">G171-F171</f>
        <v>0</v>
      </c>
      <c r="I171" s="212"/>
      <c r="J171" s="212"/>
      <c r="K171" s="212"/>
      <c r="L171" s="212"/>
      <c r="M171" s="214">
        <v>16500000</v>
      </c>
      <c r="N171" s="214">
        <v>0</v>
      </c>
      <c r="O171" s="267"/>
      <c r="P171" s="267"/>
      <c r="Q171" s="267">
        <v>1</v>
      </c>
      <c r="R171" s="267"/>
      <c r="S171" s="267"/>
      <c r="T171" s="267"/>
      <c r="U171" s="267"/>
      <c r="V171" s="267">
        <v>1</v>
      </c>
      <c r="W171" s="267"/>
      <c r="X171" s="267"/>
      <c r="Y171" s="267"/>
      <c r="Z171" s="214"/>
      <c r="AA171" s="214"/>
      <c r="AB171" s="214"/>
      <c r="AC171" s="214"/>
      <c r="AD171" s="214"/>
      <c r="AE171" s="248" t="s">
        <v>770</v>
      </c>
      <c r="AF171" s="248" t="s">
        <v>779</v>
      </c>
      <c r="AG171" s="248" t="s">
        <v>780</v>
      </c>
      <c r="AH171" s="249">
        <v>1</v>
      </c>
      <c r="AI171" s="249">
        <v>12.5</v>
      </c>
      <c r="AJ171" s="250"/>
      <c r="AK171" s="248" t="s">
        <v>271</v>
      </c>
      <c r="AL171" s="248" t="s">
        <v>272</v>
      </c>
      <c r="AM171" s="248" t="s">
        <v>52</v>
      </c>
      <c r="AN171" s="248"/>
      <c r="AO171" s="248"/>
      <c r="AP171" s="248"/>
      <c r="AQ171" s="249">
        <f>2024-RIGHT(D171,4)</f>
        <v>9</v>
      </c>
      <c r="AR171" s="249">
        <f>100/AI171</f>
        <v>8</v>
      </c>
      <c r="AS171" s="250">
        <f>IF(AQ171&lt;AR171,M171-(M171*AI171/100)*AQ171,0)</f>
        <v>0</v>
      </c>
      <c r="AT171" s="213"/>
      <c r="AU171" s="213"/>
      <c r="AV171" s="213"/>
      <c r="AW171" s="213"/>
      <c r="AX171" s="213"/>
      <c r="AY171" s="213"/>
      <c r="AZ171" s="213"/>
      <c r="BA171" s="213"/>
      <c r="BB171" s="213"/>
      <c r="BC171" s="213"/>
      <c r="BD171" s="213"/>
      <c r="BE171" s="213"/>
      <c r="BF171" s="213"/>
    </row>
    <row r="172" spans="1:58" s="215" customFormat="1" ht="25.5" x14ac:dyDescent="0.2">
      <c r="A172" s="212">
        <v>114</v>
      </c>
      <c r="B172" s="213" t="s">
        <v>778</v>
      </c>
      <c r="C172" s="213" t="s">
        <v>781</v>
      </c>
      <c r="D172" s="212" t="s">
        <v>775</v>
      </c>
      <c r="E172" s="212" t="s">
        <v>39</v>
      </c>
      <c r="F172" s="212">
        <v>1</v>
      </c>
      <c r="G172" s="212">
        <v>1</v>
      </c>
      <c r="H172" s="212">
        <f t="shared" si="5"/>
        <v>0</v>
      </c>
      <c r="I172" s="212"/>
      <c r="J172" s="212"/>
      <c r="K172" s="212"/>
      <c r="L172" s="212"/>
      <c r="M172" s="214">
        <v>16500000</v>
      </c>
      <c r="N172" s="214">
        <v>0</v>
      </c>
      <c r="O172" s="267"/>
      <c r="P172" s="267"/>
      <c r="Q172" s="267">
        <v>1</v>
      </c>
      <c r="R172" s="267"/>
      <c r="S172" s="267"/>
      <c r="T172" s="267"/>
      <c r="U172" s="267"/>
      <c r="V172" s="267">
        <v>1</v>
      </c>
      <c r="W172" s="267"/>
      <c r="X172" s="267"/>
      <c r="Y172" s="267"/>
      <c r="Z172" s="214"/>
      <c r="AA172" s="214"/>
      <c r="AB172" s="214"/>
      <c r="AC172" s="214"/>
      <c r="AD172" s="214"/>
      <c r="AE172" s="248" t="s">
        <v>770</v>
      </c>
      <c r="AF172" s="248" t="s">
        <v>779</v>
      </c>
      <c r="AG172" s="248" t="s">
        <v>780</v>
      </c>
      <c r="AH172" s="249">
        <v>1</v>
      </c>
      <c r="AI172" s="249">
        <v>12.5</v>
      </c>
      <c r="AJ172" s="250"/>
      <c r="AK172" s="248" t="s">
        <v>271</v>
      </c>
      <c r="AL172" s="248" t="s">
        <v>272</v>
      </c>
      <c r="AM172" s="248" t="s">
        <v>52</v>
      </c>
      <c r="AN172" s="248"/>
      <c r="AO172" s="248"/>
      <c r="AP172" s="248"/>
      <c r="AQ172" s="249">
        <f>2024-RIGHT(D172,4)</f>
        <v>9</v>
      </c>
      <c r="AR172" s="249">
        <f>100/AI172</f>
        <v>8</v>
      </c>
      <c r="AS172" s="250">
        <f>IF(AQ172&lt;AR172,M172-(M172*AI172/100)*AQ172,0)</f>
        <v>0</v>
      </c>
      <c r="AT172" s="213"/>
      <c r="AU172" s="213"/>
      <c r="AV172" s="213"/>
      <c r="AW172" s="213"/>
      <c r="AX172" s="213"/>
      <c r="AY172" s="213"/>
      <c r="AZ172" s="213"/>
      <c r="BA172" s="213"/>
      <c r="BB172" s="213"/>
      <c r="BC172" s="213"/>
      <c r="BD172" s="213"/>
      <c r="BE172" s="213"/>
      <c r="BF172" s="213"/>
    </row>
    <row r="173" spans="1:58" s="215" customFormat="1" ht="25.5" x14ac:dyDescent="0.2">
      <c r="A173" s="212">
        <v>115</v>
      </c>
      <c r="B173" s="213" t="s">
        <v>778</v>
      </c>
      <c r="C173" s="213" t="s">
        <v>782</v>
      </c>
      <c r="D173" s="212" t="s">
        <v>775</v>
      </c>
      <c r="E173" s="212" t="s">
        <v>39</v>
      </c>
      <c r="F173" s="212">
        <v>1</v>
      </c>
      <c r="G173" s="212">
        <v>1</v>
      </c>
      <c r="H173" s="212">
        <f t="shared" si="5"/>
        <v>0</v>
      </c>
      <c r="I173" s="212"/>
      <c r="J173" s="212"/>
      <c r="K173" s="212"/>
      <c r="L173" s="212"/>
      <c r="M173" s="214">
        <v>16500000</v>
      </c>
      <c r="N173" s="214">
        <v>0</v>
      </c>
      <c r="O173" s="267"/>
      <c r="P173" s="267"/>
      <c r="Q173" s="267">
        <v>1</v>
      </c>
      <c r="R173" s="267"/>
      <c r="S173" s="267"/>
      <c r="T173" s="267"/>
      <c r="U173" s="267"/>
      <c r="V173" s="267">
        <v>1</v>
      </c>
      <c r="W173" s="267"/>
      <c r="X173" s="267"/>
      <c r="Y173" s="267"/>
      <c r="Z173" s="214"/>
      <c r="AA173" s="214"/>
      <c r="AB173" s="214"/>
      <c r="AC173" s="214"/>
      <c r="AD173" s="214"/>
      <c r="AE173" s="248" t="s">
        <v>770</v>
      </c>
      <c r="AF173" s="248" t="s">
        <v>779</v>
      </c>
      <c r="AG173" s="248" t="s">
        <v>780</v>
      </c>
      <c r="AH173" s="249">
        <v>1</v>
      </c>
      <c r="AI173" s="249">
        <v>12.5</v>
      </c>
      <c r="AJ173" s="250"/>
      <c r="AK173" s="248" t="s">
        <v>271</v>
      </c>
      <c r="AL173" s="248" t="s">
        <v>272</v>
      </c>
      <c r="AM173" s="248" t="s">
        <v>52</v>
      </c>
      <c r="AN173" s="248"/>
      <c r="AO173" s="248"/>
      <c r="AP173" s="248"/>
      <c r="AQ173" s="249">
        <f>2024-RIGHT(D173,4)</f>
        <v>9</v>
      </c>
      <c r="AR173" s="249">
        <f>100/AI173</f>
        <v>8</v>
      </c>
      <c r="AS173" s="250">
        <f>IF(AQ173&lt;AR173,M173-(M173*AI173/100)*AQ173,0)</f>
        <v>0</v>
      </c>
      <c r="AT173" s="213"/>
      <c r="AU173" s="213"/>
      <c r="AV173" s="213"/>
      <c r="AW173" s="213"/>
      <c r="AX173" s="213"/>
      <c r="AY173" s="213"/>
      <c r="AZ173" s="213"/>
      <c r="BA173" s="213"/>
      <c r="BB173" s="213"/>
      <c r="BC173" s="213"/>
      <c r="BD173" s="213"/>
      <c r="BE173" s="213"/>
      <c r="BF173" s="213"/>
    </row>
    <row r="174" spans="1:58" s="215" customFormat="1" ht="25.5" x14ac:dyDescent="0.2">
      <c r="A174" s="212">
        <v>116</v>
      </c>
      <c r="B174" s="213" t="s">
        <v>778</v>
      </c>
      <c r="C174" s="213" t="s">
        <v>783</v>
      </c>
      <c r="D174" s="212" t="s">
        <v>775</v>
      </c>
      <c r="E174" s="212" t="s">
        <v>39</v>
      </c>
      <c r="F174" s="212">
        <v>1</v>
      </c>
      <c r="G174" s="212">
        <v>1</v>
      </c>
      <c r="H174" s="212">
        <f t="shared" si="5"/>
        <v>0</v>
      </c>
      <c r="I174" s="212"/>
      <c r="J174" s="212"/>
      <c r="K174" s="212"/>
      <c r="L174" s="212"/>
      <c r="M174" s="214">
        <v>16500000</v>
      </c>
      <c r="N174" s="214">
        <v>0</v>
      </c>
      <c r="O174" s="267"/>
      <c r="P174" s="267"/>
      <c r="Q174" s="267">
        <v>1</v>
      </c>
      <c r="R174" s="267"/>
      <c r="S174" s="267"/>
      <c r="T174" s="267"/>
      <c r="U174" s="267"/>
      <c r="V174" s="267">
        <v>1</v>
      </c>
      <c r="W174" s="267"/>
      <c r="X174" s="267"/>
      <c r="Y174" s="267"/>
      <c r="Z174" s="214"/>
      <c r="AA174" s="214"/>
      <c r="AB174" s="214"/>
      <c r="AC174" s="214"/>
      <c r="AD174" s="214"/>
      <c r="AE174" s="248" t="s">
        <v>770</v>
      </c>
      <c r="AF174" s="248" t="s">
        <v>779</v>
      </c>
      <c r="AG174" s="248" t="s">
        <v>780</v>
      </c>
      <c r="AH174" s="249">
        <v>1</v>
      </c>
      <c r="AI174" s="249">
        <v>12.5</v>
      </c>
      <c r="AJ174" s="250"/>
      <c r="AK174" s="248" t="s">
        <v>271</v>
      </c>
      <c r="AL174" s="248" t="s">
        <v>272</v>
      </c>
      <c r="AM174" s="248" t="s">
        <v>52</v>
      </c>
      <c r="AN174" s="248"/>
      <c r="AO174" s="248"/>
      <c r="AP174" s="248"/>
      <c r="AQ174" s="249">
        <f>2024-RIGHT(D174,4)</f>
        <v>9</v>
      </c>
      <c r="AR174" s="249">
        <f>100/AI174</f>
        <v>8</v>
      </c>
      <c r="AS174" s="250">
        <f>IF(AQ174&lt;AR174,M174-(M174*AI174/100)*AQ174,0)</f>
        <v>0</v>
      </c>
      <c r="AT174" s="213"/>
      <c r="AU174" s="213"/>
      <c r="AV174" s="213"/>
      <c r="AW174" s="213"/>
      <c r="AX174" s="213"/>
      <c r="AY174" s="213"/>
      <c r="AZ174" s="213"/>
      <c r="BA174" s="213"/>
      <c r="BB174" s="213"/>
      <c r="BC174" s="213"/>
      <c r="BD174" s="213"/>
      <c r="BE174" s="213"/>
      <c r="BF174" s="213"/>
    </row>
    <row r="175" spans="1:58" s="215" customFormat="1" ht="25.5" x14ac:dyDescent="0.2">
      <c r="A175" s="212">
        <v>117</v>
      </c>
      <c r="B175" s="213" t="s">
        <v>778</v>
      </c>
      <c r="C175" s="213" t="s">
        <v>784</v>
      </c>
      <c r="D175" s="212" t="s">
        <v>775</v>
      </c>
      <c r="E175" s="212" t="s">
        <v>39</v>
      </c>
      <c r="F175" s="212">
        <v>1</v>
      </c>
      <c r="G175" s="212">
        <v>1</v>
      </c>
      <c r="H175" s="212">
        <f t="shared" si="5"/>
        <v>0</v>
      </c>
      <c r="I175" s="212"/>
      <c r="J175" s="212"/>
      <c r="K175" s="212"/>
      <c r="L175" s="212"/>
      <c r="M175" s="214">
        <v>16500000</v>
      </c>
      <c r="N175" s="214">
        <v>0</v>
      </c>
      <c r="O175" s="267"/>
      <c r="P175" s="267"/>
      <c r="Q175" s="267">
        <v>1</v>
      </c>
      <c r="R175" s="267"/>
      <c r="S175" s="267"/>
      <c r="T175" s="267"/>
      <c r="U175" s="267"/>
      <c r="V175" s="267">
        <v>1</v>
      </c>
      <c r="W175" s="267"/>
      <c r="X175" s="267"/>
      <c r="Y175" s="267"/>
      <c r="Z175" s="214"/>
      <c r="AA175" s="214"/>
      <c r="AB175" s="214"/>
      <c r="AC175" s="214"/>
      <c r="AD175" s="214"/>
      <c r="AE175" s="248" t="s">
        <v>770</v>
      </c>
      <c r="AF175" s="248" t="s">
        <v>779</v>
      </c>
      <c r="AG175" s="248" t="s">
        <v>780</v>
      </c>
      <c r="AH175" s="249">
        <v>1</v>
      </c>
      <c r="AI175" s="249">
        <v>12.5</v>
      </c>
      <c r="AJ175" s="250"/>
      <c r="AK175" s="248" t="s">
        <v>271</v>
      </c>
      <c r="AL175" s="248" t="s">
        <v>272</v>
      </c>
      <c r="AM175" s="248" t="s">
        <v>52</v>
      </c>
      <c r="AN175" s="248"/>
      <c r="AO175" s="248"/>
      <c r="AP175" s="248"/>
      <c r="AQ175" s="249">
        <f>2024-RIGHT(D175,4)</f>
        <v>9</v>
      </c>
      <c r="AR175" s="249">
        <f>100/AI175</f>
        <v>8</v>
      </c>
      <c r="AS175" s="250">
        <f>IF(AQ175&lt;AR175,M175-(M175*AI175/100)*AQ175,0)</f>
        <v>0</v>
      </c>
      <c r="AT175" s="213"/>
      <c r="AU175" s="213"/>
      <c r="AV175" s="213"/>
      <c r="AW175" s="213"/>
      <c r="AX175" s="213"/>
      <c r="AY175" s="213"/>
      <c r="AZ175" s="213"/>
      <c r="BA175" s="213"/>
      <c r="BB175" s="213"/>
      <c r="BC175" s="213"/>
      <c r="BD175" s="213"/>
      <c r="BE175" s="213"/>
      <c r="BF175" s="213"/>
    </row>
    <row r="176" spans="1:58" s="215" customFormat="1" ht="25.5" x14ac:dyDescent="0.2">
      <c r="A176" s="212">
        <v>118</v>
      </c>
      <c r="B176" s="213" t="s">
        <v>778</v>
      </c>
      <c r="C176" s="213" t="s">
        <v>785</v>
      </c>
      <c r="D176" s="212" t="s">
        <v>775</v>
      </c>
      <c r="E176" s="212" t="s">
        <v>39</v>
      </c>
      <c r="F176" s="212">
        <v>1</v>
      </c>
      <c r="G176" s="212">
        <v>1</v>
      </c>
      <c r="H176" s="212">
        <f t="shared" si="5"/>
        <v>0</v>
      </c>
      <c r="I176" s="212"/>
      <c r="J176" s="212"/>
      <c r="K176" s="212"/>
      <c r="L176" s="212"/>
      <c r="M176" s="214">
        <v>16500000</v>
      </c>
      <c r="N176" s="214">
        <v>0</v>
      </c>
      <c r="O176" s="267"/>
      <c r="P176" s="267"/>
      <c r="Q176" s="267">
        <v>1</v>
      </c>
      <c r="R176" s="267"/>
      <c r="S176" s="267"/>
      <c r="T176" s="267"/>
      <c r="U176" s="267"/>
      <c r="V176" s="267">
        <v>1</v>
      </c>
      <c r="W176" s="267"/>
      <c r="X176" s="267"/>
      <c r="Y176" s="267"/>
      <c r="Z176" s="214"/>
      <c r="AA176" s="214"/>
      <c r="AB176" s="214"/>
      <c r="AC176" s="214"/>
      <c r="AD176" s="214"/>
      <c r="AE176" s="248" t="s">
        <v>770</v>
      </c>
      <c r="AF176" s="248" t="s">
        <v>779</v>
      </c>
      <c r="AG176" s="248" t="s">
        <v>780</v>
      </c>
      <c r="AH176" s="249">
        <v>1</v>
      </c>
      <c r="AI176" s="249">
        <v>12.5</v>
      </c>
      <c r="AJ176" s="250"/>
      <c r="AK176" s="248" t="s">
        <v>271</v>
      </c>
      <c r="AL176" s="248" t="s">
        <v>272</v>
      </c>
      <c r="AM176" s="248" t="s">
        <v>52</v>
      </c>
      <c r="AN176" s="248"/>
      <c r="AO176" s="248"/>
      <c r="AP176" s="248"/>
      <c r="AQ176" s="249">
        <f>2024-RIGHT(D176,4)</f>
        <v>9</v>
      </c>
      <c r="AR176" s="249">
        <f>100/AI176</f>
        <v>8</v>
      </c>
      <c r="AS176" s="250">
        <f>IF(AQ176&lt;AR176,M176-(M176*AI176/100)*AQ176,0)</f>
        <v>0</v>
      </c>
      <c r="AT176" s="213"/>
      <c r="AU176" s="213"/>
      <c r="AV176" s="213"/>
      <c r="AW176" s="213"/>
      <c r="AX176" s="213"/>
      <c r="AY176" s="213"/>
      <c r="AZ176" s="213"/>
      <c r="BA176" s="213"/>
      <c r="BB176" s="213"/>
      <c r="BC176" s="213"/>
      <c r="BD176" s="213"/>
      <c r="BE176" s="213"/>
      <c r="BF176" s="213"/>
    </row>
    <row r="177" spans="1:58" s="215" customFormat="1" ht="25.5" x14ac:dyDescent="0.2">
      <c r="A177" s="212">
        <v>119</v>
      </c>
      <c r="B177" s="213" t="s">
        <v>778</v>
      </c>
      <c r="C177" s="213" t="s">
        <v>786</v>
      </c>
      <c r="D177" s="212" t="s">
        <v>775</v>
      </c>
      <c r="E177" s="212" t="s">
        <v>39</v>
      </c>
      <c r="F177" s="212">
        <v>1</v>
      </c>
      <c r="G177" s="212">
        <v>1</v>
      </c>
      <c r="H177" s="212">
        <f t="shared" si="5"/>
        <v>0</v>
      </c>
      <c r="I177" s="212"/>
      <c r="J177" s="212"/>
      <c r="K177" s="212"/>
      <c r="L177" s="212"/>
      <c r="M177" s="214">
        <v>16500000</v>
      </c>
      <c r="N177" s="214">
        <v>0</v>
      </c>
      <c r="O177" s="267"/>
      <c r="P177" s="267"/>
      <c r="Q177" s="267">
        <v>1</v>
      </c>
      <c r="R177" s="267"/>
      <c r="S177" s="267"/>
      <c r="T177" s="267"/>
      <c r="U177" s="267"/>
      <c r="V177" s="267">
        <v>1</v>
      </c>
      <c r="W177" s="267"/>
      <c r="X177" s="267"/>
      <c r="Y177" s="267"/>
      <c r="Z177" s="214"/>
      <c r="AA177" s="214"/>
      <c r="AB177" s="214"/>
      <c r="AC177" s="214"/>
      <c r="AD177" s="214"/>
      <c r="AE177" s="248" t="s">
        <v>770</v>
      </c>
      <c r="AF177" s="248" t="s">
        <v>779</v>
      </c>
      <c r="AG177" s="248" t="s">
        <v>780</v>
      </c>
      <c r="AH177" s="249">
        <v>1</v>
      </c>
      <c r="AI177" s="249">
        <v>12.5</v>
      </c>
      <c r="AJ177" s="250"/>
      <c r="AK177" s="248" t="s">
        <v>271</v>
      </c>
      <c r="AL177" s="248" t="s">
        <v>272</v>
      </c>
      <c r="AM177" s="248" t="s">
        <v>52</v>
      </c>
      <c r="AN177" s="248"/>
      <c r="AO177" s="248"/>
      <c r="AP177" s="248"/>
      <c r="AQ177" s="249">
        <f>2024-RIGHT(D177,4)</f>
        <v>9</v>
      </c>
      <c r="AR177" s="249">
        <f>100/AI177</f>
        <v>8</v>
      </c>
      <c r="AS177" s="250">
        <f>IF(AQ177&lt;AR177,M177-(M177*AI177/100)*AQ177,0)</f>
        <v>0</v>
      </c>
      <c r="AT177" s="213"/>
      <c r="AU177" s="213"/>
      <c r="AV177" s="213"/>
      <c r="AW177" s="213"/>
      <c r="AX177" s="213"/>
      <c r="AY177" s="213"/>
      <c r="AZ177" s="213"/>
      <c r="BA177" s="213"/>
      <c r="BB177" s="213"/>
      <c r="BC177" s="213"/>
      <c r="BD177" s="213"/>
      <c r="BE177" s="213"/>
      <c r="BF177" s="213"/>
    </row>
    <row r="178" spans="1:58" s="215" customFormat="1" ht="25.5" x14ac:dyDescent="0.2">
      <c r="A178" s="212">
        <v>120</v>
      </c>
      <c r="B178" s="213" t="s">
        <v>778</v>
      </c>
      <c r="C178" s="213" t="s">
        <v>787</v>
      </c>
      <c r="D178" s="212" t="s">
        <v>775</v>
      </c>
      <c r="E178" s="212" t="s">
        <v>39</v>
      </c>
      <c r="F178" s="212">
        <v>1</v>
      </c>
      <c r="G178" s="212">
        <v>1</v>
      </c>
      <c r="H178" s="212">
        <f t="shared" si="5"/>
        <v>0</v>
      </c>
      <c r="I178" s="212"/>
      <c r="J178" s="212"/>
      <c r="K178" s="212"/>
      <c r="L178" s="212"/>
      <c r="M178" s="214">
        <v>16500000</v>
      </c>
      <c r="N178" s="214">
        <v>0</v>
      </c>
      <c r="O178" s="267"/>
      <c r="P178" s="267"/>
      <c r="Q178" s="267">
        <v>1</v>
      </c>
      <c r="R178" s="267"/>
      <c r="S178" s="267"/>
      <c r="T178" s="267"/>
      <c r="U178" s="267"/>
      <c r="V178" s="267">
        <v>1</v>
      </c>
      <c r="W178" s="267"/>
      <c r="X178" s="267"/>
      <c r="Y178" s="267"/>
      <c r="Z178" s="214"/>
      <c r="AA178" s="214"/>
      <c r="AB178" s="214"/>
      <c r="AC178" s="214"/>
      <c r="AD178" s="214"/>
      <c r="AE178" s="248" t="s">
        <v>770</v>
      </c>
      <c r="AF178" s="248" t="s">
        <v>779</v>
      </c>
      <c r="AG178" s="248" t="s">
        <v>780</v>
      </c>
      <c r="AH178" s="249">
        <v>1</v>
      </c>
      <c r="AI178" s="249">
        <v>12.5</v>
      </c>
      <c r="AJ178" s="250"/>
      <c r="AK178" s="248" t="s">
        <v>271</v>
      </c>
      <c r="AL178" s="248" t="s">
        <v>272</v>
      </c>
      <c r="AM178" s="248" t="s">
        <v>52</v>
      </c>
      <c r="AN178" s="248"/>
      <c r="AO178" s="248"/>
      <c r="AP178" s="248"/>
      <c r="AQ178" s="249">
        <f>2024-RIGHT(D178,4)</f>
        <v>9</v>
      </c>
      <c r="AR178" s="249">
        <f>100/AI178</f>
        <v>8</v>
      </c>
      <c r="AS178" s="250">
        <f>IF(AQ178&lt;AR178,M178-(M178*AI178/100)*AQ178,0)</f>
        <v>0</v>
      </c>
      <c r="AT178" s="213"/>
      <c r="AU178" s="213"/>
      <c r="AV178" s="213"/>
      <c r="AW178" s="213"/>
      <c r="AX178" s="213"/>
      <c r="AY178" s="213"/>
      <c r="AZ178" s="213"/>
      <c r="BA178" s="213"/>
      <c r="BB178" s="213"/>
      <c r="BC178" s="213"/>
      <c r="BD178" s="213"/>
      <c r="BE178" s="213"/>
      <c r="BF178" s="213"/>
    </row>
    <row r="179" spans="1:58" s="215" customFormat="1" ht="25.5" x14ac:dyDescent="0.2">
      <c r="A179" s="212">
        <v>121</v>
      </c>
      <c r="B179" s="213" t="s">
        <v>778</v>
      </c>
      <c r="C179" s="213" t="s">
        <v>788</v>
      </c>
      <c r="D179" s="212" t="s">
        <v>775</v>
      </c>
      <c r="E179" s="212" t="s">
        <v>39</v>
      </c>
      <c r="F179" s="212">
        <v>1</v>
      </c>
      <c r="G179" s="212">
        <v>1</v>
      </c>
      <c r="H179" s="212">
        <f t="shared" si="5"/>
        <v>0</v>
      </c>
      <c r="I179" s="212"/>
      <c r="J179" s="212"/>
      <c r="K179" s="212"/>
      <c r="L179" s="212"/>
      <c r="M179" s="214">
        <v>16500000</v>
      </c>
      <c r="N179" s="214">
        <v>0</v>
      </c>
      <c r="O179" s="267"/>
      <c r="P179" s="267"/>
      <c r="Q179" s="267">
        <v>1</v>
      </c>
      <c r="R179" s="267"/>
      <c r="S179" s="267"/>
      <c r="T179" s="267"/>
      <c r="U179" s="267"/>
      <c r="V179" s="267">
        <v>1</v>
      </c>
      <c r="W179" s="267"/>
      <c r="X179" s="267"/>
      <c r="Y179" s="267"/>
      <c r="Z179" s="214"/>
      <c r="AA179" s="214"/>
      <c r="AB179" s="214"/>
      <c r="AC179" s="214"/>
      <c r="AD179" s="214"/>
      <c r="AE179" s="248" t="s">
        <v>770</v>
      </c>
      <c r="AF179" s="248" t="s">
        <v>779</v>
      </c>
      <c r="AG179" s="248" t="s">
        <v>780</v>
      </c>
      <c r="AH179" s="249">
        <v>1</v>
      </c>
      <c r="AI179" s="249">
        <v>12.5</v>
      </c>
      <c r="AJ179" s="250"/>
      <c r="AK179" s="248" t="s">
        <v>271</v>
      </c>
      <c r="AL179" s="248" t="s">
        <v>272</v>
      </c>
      <c r="AM179" s="248" t="s">
        <v>52</v>
      </c>
      <c r="AN179" s="248"/>
      <c r="AO179" s="248"/>
      <c r="AP179" s="248"/>
      <c r="AQ179" s="249">
        <f>2024-RIGHT(D179,4)</f>
        <v>9</v>
      </c>
      <c r="AR179" s="249">
        <f>100/AI179</f>
        <v>8</v>
      </c>
      <c r="AS179" s="250">
        <f>IF(AQ179&lt;AR179,M179-(M179*AI179/100)*AQ179,0)</f>
        <v>0</v>
      </c>
      <c r="AT179" s="213"/>
      <c r="AU179" s="213"/>
      <c r="AV179" s="213"/>
      <c r="AW179" s="213"/>
      <c r="AX179" s="213"/>
      <c r="AY179" s="213"/>
      <c r="AZ179" s="213"/>
      <c r="BA179" s="213"/>
      <c r="BB179" s="213"/>
      <c r="BC179" s="213"/>
      <c r="BD179" s="213"/>
      <c r="BE179" s="213"/>
      <c r="BF179" s="213"/>
    </row>
    <row r="180" spans="1:58" s="215" customFormat="1" ht="25.5" x14ac:dyDescent="0.2">
      <c r="A180" s="212">
        <v>122</v>
      </c>
      <c r="B180" s="213" t="s">
        <v>778</v>
      </c>
      <c r="C180" s="213" t="s">
        <v>789</v>
      </c>
      <c r="D180" s="212" t="s">
        <v>775</v>
      </c>
      <c r="E180" s="212" t="s">
        <v>39</v>
      </c>
      <c r="F180" s="212">
        <v>1</v>
      </c>
      <c r="G180" s="212">
        <v>1</v>
      </c>
      <c r="H180" s="212">
        <f t="shared" si="5"/>
        <v>0</v>
      </c>
      <c r="I180" s="212"/>
      <c r="J180" s="212"/>
      <c r="K180" s="212"/>
      <c r="L180" s="212"/>
      <c r="M180" s="214">
        <v>16500000</v>
      </c>
      <c r="N180" s="214">
        <v>0</v>
      </c>
      <c r="O180" s="267"/>
      <c r="P180" s="267"/>
      <c r="Q180" s="267">
        <v>1</v>
      </c>
      <c r="R180" s="267"/>
      <c r="S180" s="267"/>
      <c r="T180" s="267"/>
      <c r="U180" s="267"/>
      <c r="V180" s="267">
        <v>1</v>
      </c>
      <c r="W180" s="267"/>
      <c r="X180" s="267"/>
      <c r="Y180" s="267"/>
      <c r="Z180" s="214"/>
      <c r="AA180" s="214"/>
      <c r="AB180" s="214"/>
      <c r="AC180" s="214"/>
      <c r="AD180" s="214"/>
      <c r="AE180" s="248" t="s">
        <v>770</v>
      </c>
      <c r="AF180" s="248" t="s">
        <v>779</v>
      </c>
      <c r="AG180" s="248" t="s">
        <v>780</v>
      </c>
      <c r="AH180" s="249">
        <v>1</v>
      </c>
      <c r="AI180" s="249">
        <v>12.5</v>
      </c>
      <c r="AJ180" s="250"/>
      <c r="AK180" s="248" t="s">
        <v>271</v>
      </c>
      <c r="AL180" s="248" t="s">
        <v>272</v>
      </c>
      <c r="AM180" s="248" t="s">
        <v>52</v>
      </c>
      <c r="AN180" s="248"/>
      <c r="AO180" s="248"/>
      <c r="AP180" s="248"/>
      <c r="AQ180" s="249">
        <f>2024-RIGHT(D180,4)</f>
        <v>9</v>
      </c>
      <c r="AR180" s="249">
        <f>100/AI180</f>
        <v>8</v>
      </c>
      <c r="AS180" s="250">
        <f>IF(AQ180&lt;AR180,M180-(M180*AI180/100)*AQ180,0)</f>
        <v>0</v>
      </c>
      <c r="AT180" s="213"/>
      <c r="AU180" s="213"/>
      <c r="AV180" s="213"/>
      <c r="AW180" s="213"/>
      <c r="AX180" s="213"/>
      <c r="AY180" s="213"/>
      <c r="AZ180" s="213"/>
      <c r="BA180" s="213"/>
      <c r="BB180" s="213"/>
      <c r="BC180" s="213"/>
      <c r="BD180" s="213"/>
      <c r="BE180" s="213"/>
      <c r="BF180" s="213"/>
    </row>
    <row r="181" spans="1:58" s="215" customFormat="1" ht="25.5" x14ac:dyDescent="0.2">
      <c r="A181" s="212">
        <v>123</v>
      </c>
      <c r="B181" s="213" t="s">
        <v>778</v>
      </c>
      <c r="C181" s="213" t="s">
        <v>790</v>
      </c>
      <c r="D181" s="212" t="s">
        <v>775</v>
      </c>
      <c r="E181" s="212" t="s">
        <v>39</v>
      </c>
      <c r="F181" s="212">
        <v>1</v>
      </c>
      <c r="G181" s="212">
        <v>1</v>
      </c>
      <c r="H181" s="212">
        <f t="shared" si="5"/>
        <v>0</v>
      </c>
      <c r="I181" s="212"/>
      <c r="J181" s="212"/>
      <c r="K181" s="212"/>
      <c r="L181" s="212"/>
      <c r="M181" s="214">
        <v>16500000</v>
      </c>
      <c r="N181" s="214">
        <v>0</v>
      </c>
      <c r="O181" s="267"/>
      <c r="P181" s="267"/>
      <c r="Q181" s="267">
        <v>1</v>
      </c>
      <c r="R181" s="267"/>
      <c r="S181" s="267"/>
      <c r="T181" s="267"/>
      <c r="U181" s="267"/>
      <c r="V181" s="267">
        <v>1</v>
      </c>
      <c r="W181" s="267"/>
      <c r="X181" s="267"/>
      <c r="Y181" s="267"/>
      <c r="Z181" s="214"/>
      <c r="AA181" s="214"/>
      <c r="AB181" s="214"/>
      <c r="AC181" s="214"/>
      <c r="AD181" s="214"/>
      <c r="AE181" s="248" t="s">
        <v>770</v>
      </c>
      <c r="AF181" s="248" t="s">
        <v>779</v>
      </c>
      <c r="AG181" s="248" t="s">
        <v>780</v>
      </c>
      <c r="AH181" s="249">
        <v>1</v>
      </c>
      <c r="AI181" s="249">
        <v>12.5</v>
      </c>
      <c r="AJ181" s="250"/>
      <c r="AK181" s="248" t="s">
        <v>271</v>
      </c>
      <c r="AL181" s="248" t="s">
        <v>272</v>
      </c>
      <c r="AM181" s="248" t="s">
        <v>52</v>
      </c>
      <c r="AN181" s="248"/>
      <c r="AO181" s="248"/>
      <c r="AP181" s="248"/>
      <c r="AQ181" s="249">
        <f>2024-RIGHT(D181,4)</f>
        <v>9</v>
      </c>
      <c r="AR181" s="249">
        <f>100/AI181</f>
        <v>8</v>
      </c>
      <c r="AS181" s="250">
        <f>IF(AQ181&lt;AR181,M181-(M181*AI181/100)*AQ181,0)</f>
        <v>0</v>
      </c>
      <c r="AT181" s="213"/>
      <c r="AU181" s="213"/>
      <c r="AV181" s="213"/>
      <c r="AW181" s="213"/>
      <c r="AX181" s="213"/>
      <c r="AY181" s="213"/>
      <c r="AZ181" s="213"/>
      <c r="BA181" s="213"/>
      <c r="BB181" s="213"/>
      <c r="BC181" s="213"/>
      <c r="BD181" s="213"/>
      <c r="BE181" s="213"/>
      <c r="BF181" s="213"/>
    </row>
    <row r="182" spans="1:58" s="215" customFormat="1" ht="25.5" x14ac:dyDescent="0.2">
      <c r="A182" s="212">
        <v>124</v>
      </c>
      <c r="B182" s="213" t="s">
        <v>778</v>
      </c>
      <c r="C182" s="213" t="s">
        <v>791</v>
      </c>
      <c r="D182" s="212" t="s">
        <v>775</v>
      </c>
      <c r="E182" s="212" t="s">
        <v>39</v>
      </c>
      <c r="F182" s="212">
        <v>1</v>
      </c>
      <c r="G182" s="212">
        <v>1</v>
      </c>
      <c r="H182" s="212">
        <f t="shared" si="5"/>
        <v>0</v>
      </c>
      <c r="I182" s="212"/>
      <c r="J182" s="212"/>
      <c r="K182" s="212"/>
      <c r="L182" s="212"/>
      <c r="M182" s="214">
        <v>16500000</v>
      </c>
      <c r="N182" s="214">
        <v>0</v>
      </c>
      <c r="O182" s="267"/>
      <c r="P182" s="267"/>
      <c r="Q182" s="267">
        <v>1</v>
      </c>
      <c r="R182" s="267"/>
      <c r="S182" s="267"/>
      <c r="T182" s="267"/>
      <c r="U182" s="267"/>
      <c r="V182" s="267">
        <v>1</v>
      </c>
      <c r="W182" s="267"/>
      <c r="X182" s="267"/>
      <c r="Y182" s="267"/>
      <c r="Z182" s="214"/>
      <c r="AA182" s="214"/>
      <c r="AB182" s="214"/>
      <c r="AC182" s="214"/>
      <c r="AD182" s="214"/>
      <c r="AE182" s="248" t="s">
        <v>770</v>
      </c>
      <c r="AF182" s="248" t="s">
        <v>779</v>
      </c>
      <c r="AG182" s="248" t="s">
        <v>780</v>
      </c>
      <c r="AH182" s="249">
        <v>1</v>
      </c>
      <c r="AI182" s="249">
        <v>12.5</v>
      </c>
      <c r="AJ182" s="250"/>
      <c r="AK182" s="248" t="s">
        <v>271</v>
      </c>
      <c r="AL182" s="248" t="s">
        <v>272</v>
      </c>
      <c r="AM182" s="248" t="s">
        <v>52</v>
      </c>
      <c r="AN182" s="248"/>
      <c r="AO182" s="248"/>
      <c r="AP182" s="248"/>
      <c r="AQ182" s="249">
        <f>2024-RIGHT(D182,4)</f>
        <v>9</v>
      </c>
      <c r="AR182" s="249">
        <f>100/AI182</f>
        <v>8</v>
      </c>
      <c r="AS182" s="250">
        <f>IF(AQ182&lt;AR182,M182-(M182*AI182/100)*AQ182,0)</f>
        <v>0</v>
      </c>
      <c r="AT182" s="213"/>
      <c r="AU182" s="213"/>
      <c r="AV182" s="213"/>
      <c r="AW182" s="213"/>
      <c r="AX182" s="213"/>
      <c r="AY182" s="213"/>
      <c r="AZ182" s="213"/>
      <c r="BA182" s="213"/>
      <c r="BB182" s="213"/>
      <c r="BC182" s="213"/>
      <c r="BD182" s="213"/>
      <c r="BE182" s="213"/>
      <c r="BF182" s="213"/>
    </row>
    <row r="183" spans="1:58" s="215" customFormat="1" ht="25.5" x14ac:dyDescent="0.2">
      <c r="A183" s="212">
        <v>125</v>
      </c>
      <c r="B183" s="213" t="s">
        <v>778</v>
      </c>
      <c r="C183" s="213" t="s">
        <v>792</v>
      </c>
      <c r="D183" s="212" t="s">
        <v>775</v>
      </c>
      <c r="E183" s="212" t="s">
        <v>39</v>
      </c>
      <c r="F183" s="212">
        <v>1</v>
      </c>
      <c r="G183" s="212">
        <v>1</v>
      </c>
      <c r="H183" s="212">
        <f t="shared" si="5"/>
        <v>0</v>
      </c>
      <c r="I183" s="212"/>
      <c r="J183" s="212"/>
      <c r="K183" s="212"/>
      <c r="L183" s="212"/>
      <c r="M183" s="214">
        <v>16500000</v>
      </c>
      <c r="N183" s="214">
        <v>0</v>
      </c>
      <c r="O183" s="267"/>
      <c r="P183" s="267"/>
      <c r="Q183" s="267">
        <v>1</v>
      </c>
      <c r="R183" s="267"/>
      <c r="S183" s="267"/>
      <c r="T183" s="267"/>
      <c r="U183" s="267"/>
      <c r="V183" s="267">
        <v>1</v>
      </c>
      <c r="W183" s="267"/>
      <c r="X183" s="267"/>
      <c r="Y183" s="267"/>
      <c r="Z183" s="214"/>
      <c r="AA183" s="214"/>
      <c r="AB183" s="214"/>
      <c r="AC183" s="214"/>
      <c r="AD183" s="214"/>
      <c r="AE183" s="248" t="s">
        <v>770</v>
      </c>
      <c r="AF183" s="248" t="s">
        <v>779</v>
      </c>
      <c r="AG183" s="248" t="s">
        <v>780</v>
      </c>
      <c r="AH183" s="249">
        <v>1</v>
      </c>
      <c r="AI183" s="249">
        <v>12.5</v>
      </c>
      <c r="AJ183" s="250"/>
      <c r="AK183" s="248" t="s">
        <v>271</v>
      </c>
      <c r="AL183" s="248" t="s">
        <v>272</v>
      </c>
      <c r="AM183" s="248" t="s">
        <v>52</v>
      </c>
      <c r="AN183" s="248"/>
      <c r="AO183" s="248"/>
      <c r="AP183" s="248"/>
      <c r="AQ183" s="249">
        <f>2024-RIGHT(D183,4)</f>
        <v>9</v>
      </c>
      <c r="AR183" s="249">
        <f>100/AI183</f>
        <v>8</v>
      </c>
      <c r="AS183" s="250">
        <f>IF(AQ183&lt;AR183,M183-(M183*AI183/100)*AQ183,0)</f>
        <v>0</v>
      </c>
      <c r="AT183" s="213"/>
      <c r="AU183" s="213"/>
      <c r="AV183" s="213"/>
      <c r="AW183" s="213"/>
      <c r="AX183" s="213"/>
      <c r="AY183" s="213"/>
      <c r="AZ183" s="213"/>
      <c r="BA183" s="213"/>
      <c r="BB183" s="213"/>
      <c r="BC183" s="213"/>
      <c r="BD183" s="213"/>
      <c r="BE183" s="213"/>
      <c r="BF183" s="213"/>
    </row>
    <row r="184" spans="1:58" s="215" customFormat="1" ht="25.5" x14ac:dyDescent="0.2">
      <c r="A184" s="212">
        <v>126</v>
      </c>
      <c r="B184" s="213" t="s">
        <v>778</v>
      </c>
      <c r="C184" s="213" t="s">
        <v>793</v>
      </c>
      <c r="D184" s="212" t="s">
        <v>775</v>
      </c>
      <c r="E184" s="212" t="s">
        <v>39</v>
      </c>
      <c r="F184" s="212">
        <v>1</v>
      </c>
      <c r="G184" s="212">
        <v>1</v>
      </c>
      <c r="H184" s="212">
        <f t="shared" si="5"/>
        <v>0</v>
      </c>
      <c r="I184" s="212"/>
      <c r="J184" s="212"/>
      <c r="K184" s="212"/>
      <c r="L184" s="212"/>
      <c r="M184" s="214">
        <v>16500000</v>
      </c>
      <c r="N184" s="214">
        <v>0</v>
      </c>
      <c r="O184" s="267"/>
      <c r="P184" s="267"/>
      <c r="Q184" s="267">
        <v>1</v>
      </c>
      <c r="R184" s="267"/>
      <c r="S184" s="267"/>
      <c r="T184" s="267"/>
      <c r="U184" s="267"/>
      <c r="V184" s="267">
        <v>1</v>
      </c>
      <c r="W184" s="267"/>
      <c r="X184" s="267"/>
      <c r="Y184" s="267"/>
      <c r="Z184" s="214"/>
      <c r="AA184" s="214"/>
      <c r="AB184" s="214"/>
      <c r="AC184" s="214"/>
      <c r="AD184" s="214"/>
      <c r="AE184" s="248" t="s">
        <v>770</v>
      </c>
      <c r="AF184" s="248" t="s">
        <v>779</v>
      </c>
      <c r="AG184" s="248" t="s">
        <v>780</v>
      </c>
      <c r="AH184" s="249">
        <v>1</v>
      </c>
      <c r="AI184" s="249">
        <v>12.5</v>
      </c>
      <c r="AJ184" s="250"/>
      <c r="AK184" s="248" t="s">
        <v>271</v>
      </c>
      <c r="AL184" s="248" t="s">
        <v>272</v>
      </c>
      <c r="AM184" s="248" t="s">
        <v>52</v>
      </c>
      <c r="AN184" s="248"/>
      <c r="AO184" s="248"/>
      <c r="AP184" s="248"/>
      <c r="AQ184" s="249">
        <f>2024-RIGHT(D184,4)</f>
        <v>9</v>
      </c>
      <c r="AR184" s="249">
        <f>100/AI184</f>
        <v>8</v>
      </c>
      <c r="AS184" s="250">
        <f>IF(AQ184&lt;AR184,M184-(M184*AI184/100)*AQ184,0)</f>
        <v>0</v>
      </c>
      <c r="AT184" s="213"/>
      <c r="AU184" s="213"/>
      <c r="AV184" s="213"/>
      <c r="AW184" s="213"/>
      <c r="AX184" s="213"/>
      <c r="AY184" s="213"/>
      <c r="AZ184" s="213"/>
      <c r="BA184" s="213"/>
      <c r="BB184" s="213"/>
      <c r="BC184" s="213"/>
      <c r="BD184" s="213"/>
      <c r="BE184" s="213"/>
      <c r="BF184" s="213"/>
    </row>
    <row r="185" spans="1:58" s="215" customFormat="1" ht="25.5" x14ac:dyDescent="0.2">
      <c r="A185" s="212">
        <v>127</v>
      </c>
      <c r="B185" s="213" t="s">
        <v>778</v>
      </c>
      <c r="C185" s="213" t="s">
        <v>794</v>
      </c>
      <c r="D185" s="212" t="s">
        <v>775</v>
      </c>
      <c r="E185" s="212" t="s">
        <v>39</v>
      </c>
      <c r="F185" s="212">
        <v>1</v>
      </c>
      <c r="G185" s="212">
        <v>1</v>
      </c>
      <c r="H185" s="212">
        <f t="shared" si="5"/>
        <v>0</v>
      </c>
      <c r="I185" s="212"/>
      <c r="J185" s="212"/>
      <c r="K185" s="212"/>
      <c r="L185" s="212"/>
      <c r="M185" s="214">
        <v>16000000</v>
      </c>
      <c r="N185" s="214">
        <v>0</v>
      </c>
      <c r="O185" s="267"/>
      <c r="P185" s="267"/>
      <c r="Q185" s="267">
        <v>1</v>
      </c>
      <c r="R185" s="267"/>
      <c r="S185" s="267"/>
      <c r="T185" s="267"/>
      <c r="U185" s="267"/>
      <c r="V185" s="267">
        <v>1</v>
      </c>
      <c r="W185" s="267"/>
      <c r="X185" s="267"/>
      <c r="Y185" s="267"/>
      <c r="Z185" s="214"/>
      <c r="AA185" s="214"/>
      <c r="AB185" s="214"/>
      <c r="AC185" s="214"/>
      <c r="AD185" s="214"/>
      <c r="AE185" s="248" t="s">
        <v>770</v>
      </c>
      <c r="AF185" s="248" t="s">
        <v>795</v>
      </c>
      <c r="AG185" s="248" t="s">
        <v>796</v>
      </c>
      <c r="AH185" s="249">
        <v>1</v>
      </c>
      <c r="AI185" s="249">
        <v>12.5</v>
      </c>
      <c r="AJ185" s="250"/>
      <c r="AK185" s="248" t="s">
        <v>271</v>
      </c>
      <c r="AL185" s="248" t="s">
        <v>272</v>
      </c>
      <c r="AM185" s="248" t="s">
        <v>52</v>
      </c>
      <c r="AN185" s="248"/>
      <c r="AO185" s="248"/>
      <c r="AP185" s="248"/>
      <c r="AQ185" s="249">
        <f>2024-RIGHT(D185,4)</f>
        <v>9</v>
      </c>
      <c r="AR185" s="249">
        <f>100/AI185</f>
        <v>8</v>
      </c>
      <c r="AS185" s="250">
        <f>IF(AQ185&lt;AR185,M185-(M185*AI185/100)*AQ185,0)</f>
        <v>0</v>
      </c>
      <c r="AT185" s="213"/>
      <c r="AU185" s="213"/>
      <c r="AV185" s="213"/>
      <c r="AW185" s="213"/>
      <c r="AX185" s="213"/>
      <c r="AY185" s="213"/>
      <c r="AZ185" s="213"/>
      <c r="BA185" s="213"/>
      <c r="BB185" s="213"/>
      <c r="BC185" s="213"/>
      <c r="BD185" s="213"/>
      <c r="BE185" s="213"/>
      <c r="BF185" s="213"/>
    </row>
    <row r="186" spans="1:58" s="215" customFormat="1" ht="25.5" x14ac:dyDescent="0.2">
      <c r="A186" s="212">
        <v>128</v>
      </c>
      <c r="B186" s="213" t="s">
        <v>778</v>
      </c>
      <c r="C186" s="213" t="s">
        <v>797</v>
      </c>
      <c r="D186" s="212" t="s">
        <v>775</v>
      </c>
      <c r="E186" s="212" t="s">
        <v>39</v>
      </c>
      <c r="F186" s="212">
        <v>1</v>
      </c>
      <c r="G186" s="212">
        <v>1</v>
      </c>
      <c r="H186" s="212">
        <f t="shared" si="5"/>
        <v>0</v>
      </c>
      <c r="I186" s="212"/>
      <c r="J186" s="212"/>
      <c r="K186" s="212"/>
      <c r="L186" s="212"/>
      <c r="M186" s="214">
        <v>16000000</v>
      </c>
      <c r="N186" s="214">
        <v>0</v>
      </c>
      <c r="O186" s="267"/>
      <c r="P186" s="267"/>
      <c r="Q186" s="267">
        <v>1</v>
      </c>
      <c r="R186" s="267"/>
      <c r="S186" s="267"/>
      <c r="T186" s="267"/>
      <c r="U186" s="267"/>
      <c r="V186" s="267">
        <v>1</v>
      </c>
      <c r="W186" s="267"/>
      <c r="X186" s="267"/>
      <c r="Y186" s="267"/>
      <c r="Z186" s="214"/>
      <c r="AA186" s="214"/>
      <c r="AB186" s="214"/>
      <c r="AC186" s="214"/>
      <c r="AD186" s="214"/>
      <c r="AE186" s="248" t="s">
        <v>770</v>
      </c>
      <c r="AF186" s="248" t="s">
        <v>795</v>
      </c>
      <c r="AG186" s="248" t="s">
        <v>796</v>
      </c>
      <c r="AH186" s="249">
        <v>1</v>
      </c>
      <c r="AI186" s="249">
        <v>12.5</v>
      </c>
      <c r="AJ186" s="250"/>
      <c r="AK186" s="248" t="s">
        <v>271</v>
      </c>
      <c r="AL186" s="248" t="s">
        <v>272</v>
      </c>
      <c r="AM186" s="248" t="s">
        <v>52</v>
      </c>
      <c r="AN186" s="248"/>
      <c r="AO186" s="248"/>
      <c r="AP186" s="248"/>
      <c r="AQ186" s="249">
        <f>2024-RIGHT(D186,4)</f>
        <v>9</v>
      </c>
      <c r="AR186" s="249">
        <f>100/AI186</f>
        <v>8</v>
      </c>
      <c r="AS186" s="250">
        <f>IF(AQ186&lt;AR186,M186-(M186*AI186/100)*AQ186,0)</f>
        <v>0</v>
      </c>
      <c r="AT186" s="213"/>
      <c r="AU186" s="213"/>
      <c r="AV186" s="213"/>
      <c r="AW186" s="213"/>
      <c r="AX186" s="213"/>
      <c r="AY186" s="213"/>
      <c r="AZ186" s="213"/>
      <c r="BA186" s="213"/>
      <c r="BB186" s="213"/>
      <c r="BC186" s="213"/>
      <c r="BD186" s="213"/>
      <c r="BE186" s="213"/>
      <c r="BF186" s="213"/>
    </row>
    <row r="187" spans="1:58" s="215" customFormat="1" ht="25.5" x14ac:dyDescent="0.2">
      <c r="A187" s="212">
        <v>129</v>
      </c>
      <c r="B187" s="213" t="s">
        <v>778</v>
      </c>
      <c r="C187" s="213" t="s">
        <v>798</v>
      </c>
      <c r="D187" s="212" t="s">
        <v>775</v>
      </c>
      <c r="E187" s="212" t="s">
        <v>39</v>
      </c>
      <c r="F187" s="212">
        <v>1</v>
      </c>
      <c r="G187" s="212">
        <v>1</v>
      </c>
      <c r="H187" s="212">
        <f t="shared" si="5"/>
        <v>0</v>
      </c>
      <c r="I187" s="212"/>
      <c r="J187" s="212"/>
      <c r="K187" s="212"/>
      <c r="L187" s="212"/>
      <c r="M187" s="214">
        <v>16000000</v>
      </c>
      <c r="N187" s="214">
        <v>0</v>
      </c>
      <c r="O187" s="267"/>
      <c r="P187" s="267"/>
      <c r="Q187" s="267">
        <v>1</v>
      </c>
      <c r="R187" s="267"/>
      <c r="S187" s="267"/>
      <c r="T187" s="267"/>
      <c r="U187" s="267"/>
      <c r="V187" s="267">
        <v>1</v>
      </c>
      <c r="W187" s="267"/>
      <c r="X187" s="267"/>
      <c r="Y187" s="267"/>
      <c r="Z187" s="214"/>
      <c r="AA187" s="214"/>
      <c r="AB187" s="214"/>
      <c r="AC187" s="214"/>
      <c r="AD187" s="214"/>
      <c r="AE187" s="248" t="s">
        <v>770</v>
      </c>
      <c r="AF187" s="248" t="s">
        <v>795</v>
      </c>
      <c r="AG187" s="248" t="s">
        <v>796</v>
      </c>
      <c r="AH187" s="249">
        <v>1</v>
      </c>
      <c r="AI187" s="249">
        <v>12.5</v>
      </c>
      <c r="AJ187" s="250"/>
      <c r="AK187" s="248" t="s">
        <v>271</v>
      </c>
      <c r="AL187" s="248" t="s">
        <v>272</v>
      </c>
      <c r="AM187" s="248" t="s">
        <v>52</v>
      </c>
      <c r="AN187" s="248"/>
      <c r="AO187" s="248"/>
      <c r="AP187" s="248"/>
      <c r="AQ187" s="249">
        <f>2024-RIGHT(D187,4)</f>
        <v>9</v>
      </c>
      <c r="AR187" s="249">
        <f>100/AI187</f>
        <v>8</v>
      </c>
      <c r="AS187" s="250">
        <f>IF(AQ187&lt;AR187,M187-(M187*AI187/100)*AQ187,0)</f>
        <v>0</v>
      </c>
      <c r="AT187" s="213"/>
      <c r="AU187" s="213"/>
      <c r="AV187" s="213"/>
      <c r="AW187" s="213"/>
      <c r="AX187" s="213"/>
      <c r="AY187" s="213"/>
      <c r="AZ187" s="213"/>
      <c r="BA187" s="213"/>
      <c r="BB187" s="213"/>
      <c r="BC187" s="213"/>
      <c r="BD187" s="213"/>
      <c r="BE187" s="213"/>
      <c r="BF187" s="213"/>
    </row>
    <row r="188" spans="1:58" s="215" customFormat="1" ht="25.5" x14ac:dyDescent="0.2">
      <c r="A188" s="212">
        <v>130</v>
      </c>
      <c r="B188" s="213" t="s">
        <v>778</v>
      </c>
      <c r="C188" s="213" t="s">
        <v>799</v>
      </c>
      <c r="D188" s="212" t="s">
        <v>775</v>
      </c>
      <c r="E188" s="212" t="s">
        <v>39</v>
      </c>
      <c r="F188" s="212">
        <v>1</v>
      </c>
      <c r="G188" s="212">
        <v>1</v>
      </c>
      <c r="H188" s="212">
        <f t="shared" si="5"/>
        <v>0</v>
      </c>
      <c r="I188" s="212"/>
      <c r="J188" s="212"/>
      <c r="K188" s="212"/>
      <c r="L188" s="212"/>
      <c r="M188" s="214">
        <v>16000000</v>
      </c>
      <c r="N188" s="214">
        <v>0</v>
      </c>
      <c r="O188" s="267"/>
      <c r="P188" s="267"/>
      <c r="Q188" s="267">
        <v>1</v>
      </c>
      <c r="R188" s="267"/>
      <c r="S188" s="267"/>
      <c r="T188" s="267"/>
      <c r="U188" s="267"/>
      <c r="V188" s="267">
        <v>1</v>
      </c>
      <c r="W188" s="267"/>
      <c r="X188" s="267"/>
      <c r="Y188" s="267"/>
      <c r="Z188" s="214"/>
      <c r="AA188" s="214"/>
      <c r="AB188" s="214"/>
      <c r="AC188" s="214"/>
      <c r="AD188" s="214"/>
      <c r="AE188" s="248" t="s">
        <v>770</v>
      </c>
      <c r="AF188" s="248" t="s">
        <v>795</v>
      </c>
      <c r="AG188" s="248" t="s">
        <v>796</v>
      </c>
      <c r="AH188" s="249">
        <v>1</v>
      </c>
      <c r="AI188" s="249">
        <v>12.5</v>
      </c>
      <c r="AJ188" s="250"/>
      <c r="AK188" s="248" t="s">
        <v>271</v>
      </c>
      <c r="AL188" s="248" t="s">
        <v>272</v>
      </c>
      <c r="AM188" s="248" t="s">
        <v>52</v>
      </c>
      <c r="AN188" s="248"/>
      <c r="AO188" s="248"/>
      <c r="AP188" s="248"/>
      <c r="AQ188" s="249">
        <f>2024-RIGHT(D188,4)</f>
        <v>9</v>
      </c>
      <c r="AR188" s="249">
        <f>100/AI188</f>
        <v>8</v>
      </c>
      <c r="AS188" s="250">
        <f>IF(AQ188&lt;AR188,M188-(M188*AI188/100)*AQ188,0)</f>
        <v>0</v>
      </c>
      <c r="AT188" s="213"/>
      <c r="AU188" s="213"/>
      <c r="AV188" s="213"/>
      <c r="AW188" s="213"/>
      <c r="AX188" s="213"/>
      <c r="AY188" s="213"/>
      <c r="AZ188" s="213"/>
      <c r="BA188" s="213"/>
      <c r="BB188" s="213"/>
      <c r="BC188" s="213"/>
      <c r="BD188" s="213"/>
      <c r="BE188" s="213"/>
      <c r="BF188" s="213"/>
    </row>
    <row r="189" spans="1:58" s="215" customFormat="1" ht="25.5" x14ac:dyDescent="0.2">
      <c r="A189" s="212">
        <v>131</v>
      </c>
      <c r="B189" s="213" t="s">
        <v>778</v>
      </c>
      <c r="C189" s="213" t="s">
        <v>800</v>
      </c>
      <c r="D189" s="212" t="s">
        <v>775</v>
      </c>
      <c r="E189" s="212" t="s">
        <v>39</v>
      </c>
      <c r="F189" s="212">
        <v>1</v>
      </c>
      <c r="G189" s="212">
        <v>1</v>
      </c>
      <c r="H189" s="212">
        <f t="shared" si="5"/>
        <v>0</v>
      </c>
      <c r="I189" s="212"/>
      <c r="J189" s="212"/>
      <c r="K189" s="212"/>
      <c r="L189" s="212"/>
      <c r="M189" s="214">
        <v>16000000</v>
      </c>
      <c r="N189" s="214">
        <v>0</v>
      </c>
      <c r="O189" s="267"/>
      <c r="P189" s="267"/>
      <c r="Q189" s="267">
        <v>1</v>
      </c>
      <c r="R189" s="267"/>
      <c r="S189" s="267"/>
      <c r="T189" s="267"/>
      <c r="U189" s="267"/>
      <c r="V189" s="267">
        <v>1</v>
      </c>
      <c r="W189" s="267"/>
      <c r="X189" s="267"/>
      <c r="Y189" s="267"/>
      <c r="Z189" s="214"/>
      <c r="AA189" s="214"/>
      <c r="AB189" s="214"/>
      <c r="AC189" s="214"/>
      <c r="AD189" s="214"/>
      <c r="AE189" s="248" t="s">
        <v>770</v>
      </c>
      <c r="AF189" s="248" t="s">
        <v>795</v>
      </c>
      <c r="AG189" s="248" t="s">
        <v>796</v>
      </c>
      <c r="AH189" s="249">
        <v>1</v>
      </c>
      <c r="AI189" s="249">
        <v>12.5</v>
      </c>
      <c r="AJ189" s="250"/>
      <c r="AK189" s="248" t="s">
        <v>271</v>
      </c>
      <c r="AL189" s="248" t="s">
        <v>272</v>
      </c>
      <c r="AM189" s="248" t="s">
        <v>52</v>
      </c>
      <c r="AN189" s="248"/>
      <c r="AO189" s="248"/>
      <c r="AP189" s="248"/>
      <c r="AQ189" s="249">
        <f>2024-RIGHT(D189,4)</f>
        <v>9</v>
      </c>
      <c r="AR189" s="249">
        <f>100/AI189</f>
        <v>8</v>
      </c>
      <c r="AS189" s="250">
        <f>IF(AQ189&lt;AR189,M189-(M189*AI189/100)*AQ189,0)</f>
        <v>0</v>
      </c>
      <c r="AT189" s="213"/>
      <c r="AU189" s="213"/>
      <c r="AV189" s="213"/>
      <c r="AW189" s="213"/>
      <c r="AX189" s="213"/>
      <c r="AY189" s="213"/>
      <c r="AZ189" s="213"/>
      <c r="BA189" s="213"/>
      <c r="BB189" s="213"/>
      <c r="BC189" s="213"/>
      <c r="BD189" s="213"/>
      <c r="BE189" s="213"/>
      <c r="BF189" s="213"/>
    </row>
    <row r="190" spans="1:58" s="215" customFormat="1" ht="25.5" x14ac:dyDescent="0.2">
      <c r="A190" s="212">
        <v>132</v>
      </c>
      <c r="B190" s="213" t="s">
        <v>778</v>
      </c>
      <c r="C190" s="213" t="s">
        <v>801</v>
      </c>
      <c r="D190" s="212" t="s">
        <v>775</v>
      </c>
      <c r="E190" s="212" t="s">
        <v>39</v>
      </c>
      <c r="F190" s="212">
        <v>1</v>
      </c>
      <c r="G190" s="212">
        <v>1</v>
      </c>
      <c r="H190" s="212">
        <f t="shared" si="5"/>
        <v>0</v>
      </c>
      <c r="I190" s="212"/>
      <c r="J190" s="212"/>
      <c r="K190" s="212"/>
      <c r="L190" s="212"/>
      <c r="M190" s="214">
        <v>16000000</v>
      </c>
      <c r="N190" s="214">
        <v>0</v>
      </c>
      <c r="O190" s="267"/>
      <c r="P190" s="267"/>
      <c r="Q190" s="267">
        <v>1</v>
      </c>
      <c r="R190" s="267"/>
      <c r="S190" s="267"/>
      <c r="T190" s="267"/>
      <c r="U190" s="267"/>
      <c r="V190" s="267">
        <v>1</v>
      </c>
      <c r="W190" s="267"/>
      <c r="X190" s="267"/>
      <c r="Y190" s="267"/>
      <c r="Z190" s="214"/>
      <c r="AA190" s="214"/>
      <c r="AB190" s="214"/>
      <c r="AC190" s="214"/>
      <c r="AD190" s="214"/>
      <c r="AE190" s="248" t="s">
        <v>770</v>
      </c>
      <c r="AF190" s="248" t="s">
        <v>795</v>
      </c>
      <c r="AG190" s="248" t="s">
        <v>796</v>
      </c>
      <c r="AH190" s="249">
        <v>1</v>
      </c>
      <c r="AI190" s="249">
        <v>12.5</v>
      </c>
      <c r="AJ190" s="250"/>
      <c r="AK190" s="248" t="s">
        <v>271</v>
      </c>
      <c r="AL190" s="248" t="s">
        <v>272</v>
      </c>
      <c r="AM190" s="248" t="s">
        <v>52</v>
      </c>
      <c r="AN190" s="248"/>
      <c r="AO190" s="248"/>
      <c r="AP190" s="248"/>
      <c r="AQ190" s="249">
        <f>2024-RIGHT(D190,4)</f>
        <v>9</v>
      </c>
      <c r="AR190" s="249">
        <f>100/AI190</f>
        <v>8</v>
      </c>
      <c r="AS190" s="250">
        <f>IF(AQ190&lt;AR190,M190-(M190*AI190/100)*AQ190,0)</f>
        <v>0</v>
      </c>
      <c r="AT190" s="213"/>
      <c r="AU190" s="213"/>
      <c r="AV190" s="213"/>
      <c r="AW190" s="213"/>
      <c r="AX190" s="213"/>
      <c r="AY190" s="213"/>
      <c r="AZ190" s="213"/>
      <c r="BA190" s="213"/>
      <c r="BB190" s="213"/>
      <c r="BC190" s="213"/>
      <c r="BD190" s="213"/>
      <c r="BE190" s="213"/>
      <c r="BF190" s="213"/>
    </row>
    <row r="191" spans="1:58" s="215" customFormat="1" ht="25.5" x14ac:dyDescent="0.2">
      <c r="A191" s="212">
        <v>133</v>
      </c>
      <c r="B191" s="213" t="s">
        <v>778</v>
      </c>
      <c r="C191" s="213" t="s">
        <v>802</v>
      </c>
      <c r="D191" s="212" t="s">
        <v>775</v>
      </c>
      <c r="E191" s="212" t="s">
        <v>39</v>
      </c>
      <c r="F191" s="212">
        <v>1</v>
      </c>
      <c r="G191" s="212">
        <v>1</v>
      </c>
      <c r="H191" s="212">
        <f t="shared" si="5"/>
        <v>0</v>
      </c>
      <c r="I191" s="212"/>
      <c r="J191" s="212"/>
      <c r="K191" s="212"/>
      <c r="L191" s="212"/>
      <c r="M191" s="214">
        <v>16000000</v>
      </c>
      <c r="N191" s="214">
        <v>0</v>
      </c>
      <c r="O191" s="267"/>
      <c r="P191" s="267"/>
      <c r="Q191" s="267">
        <v>1</v>
      </c>
      <c r="R191" s="267"/>
      <c r="S191" s="267"/>
      <c r="T191" s="267"/>
      <c r="U191" s="267"/>
      <c r="V191" s="267">
        <v>1</v>
      </c>
      <c r="W191" s="267"/>
      <c r="X191" s="267"/>
      <c r="Y191" s="267"/>
      <c r="Z191" s="214"/>
      <c r="AA191" s="214"/>
      <c r="AB191" s="214"/>
      <c r="AC191" s="214"/>
      <c r="AD191" s="214"/>
      <c r="AE191" s="248" t="s">
        <v>770</v>
      </c>
      <c r="AF191" s="248" t="s">
        <v>795</v>
      </c>
      <c r="AG191" s="248" t="s">
        <v>796</v>
      </c>
      <c r="AH191" s="249">
        <v>1</v>
      </c>
      <c r="AI191" s="249">
        <v>12.5</v>
      </c>
      <c r="AJ191" s="250"/>
      <c r="AK191" s="248" t="s">
        <v>271</v>
      </c>
      <c r="AL191" s="248" t="s">
        <v>272</v>
      </c>
      <c r="AM191" s="248" t="s">
        <v>52</v>
      </c>
      <c r="AN191" s="248"/>
      <c r="AO191" s="248"/>
      <c r="AP191" s="248"/>
      <c r="AQ191" s="249">
        <f>2024-RIGHT(D191,4)</f>
        <v>9</v>
      </c>
      <c r="AR191" s="249">
        <f>100/AI191</f>
        <v>8</v>
      </c>
      <c r="AS191" s="250">
        <f>IF(AQ191&lt;AR191,M191-(M191*AI191/100)*AQ191,0)</f>
        <v>0</v>
      </c>
      <c r="AT191" s="213"/>
      <c r="AU191" s="213"/>
      <c r="AV191" s="213"/>
      <c r="AW191" s="213"/>
      <c r="AX191" s="213"/>
      <c r="AY191" s="213"/>
      <c r="AZ191" s="213"/>
      <c r="BA191" s="213"/>
      <c r="BB191" s="213"/>
      <c r="BC191" s="213"/>
      <c r="BD191" s="213"/>
      <c r="BE191" s="213"/>
      <c r="BF191" s="213"/>
    </row>
    <row r="192" spans="1:58" s="215" customFormat="1" ht="25.5" x14ac:dyDescent="0.2">
      <c r="A192" s="212">
        <v>134</v>
      </c>
      <c r="B192" s="213" t="s">
        <v>778</v>
      </c>
      <c r="C192" s="213" t="s">
        <v>803</v>
      </c>
      <c r="D192" s="212" t="s">
        <v>775</v>
      </c>
      <c r="E192" s="212" t="s">
        <v>39</v>
      </c>
      <c r="F192" s="212">
        <v>1</v>
      </c>
      <c r="G192" s="212">
        <v>1</v>
      </c>
      <c r="H192" s="212">
        <f t="shared" si="5"/>
        <v>0</v>
      </c>
      <c r="I192" s="212"/>
      <c r="J192" s="212"/>
      <c r="K192" s="212"/>
      <c r="L192" s="212"/>
      <c r="M192" s="214">
        <v>16000000</v>
      </c>
      <c r="N192" s="214">
        <v>0</v>
      </c>
      <c r="O192" s="267"/>
      <c r="P192" s="267"/>
      <c r="Q192" s="267">
        <v>1</v>
      </c>
      <c r="R192" s="267"/>
      <c r="S192" s="267"/>
      <c r="T192" s="267"/>
      <c r="U192" s="267"/>
      <c r="V192" s="267">
        <v>1</v>
      </c>
      <c r="W192" s="267"/>
      <c r="X192" s="267"/>
      <c r="Y192" s="267"/>
      <c r="Z192" s="214"/>
      <c r="AA192" s="214"/>
      <c r="AB192" s="214"/>
      <c r="AC192" s="214"/>
      <c r="AD192" s="214"/>
      <c r="AE192" s="248" t="s">
        <v>770</v>
      </c>
      <c r="AF192" s="248" t="s">
        <v>795</v>
      </c>
      <c r="AG192" s="248" t="s">
        <v>796</v>
      </c>
      <c r="AH192" s="249">
        <v>1</v>
      </c>
      <c r="AI192" s="249">
        <v>12.5</v>
      </c>
      <c r="AJ192" s="250"/>
      <c r="AK192" s="248" t="s">
        <v>271</v>
      </c>
      <c r="AL192" s="248" t="s">
        <v>272</v>
      </c>
      <c r="AM192" s="248" t="s">
        <v>52</v>
      </c>
      <c r="AN192" s="248"/>
      <c r="AO192" s="248"/>
      <c r="AP192" s="248"/>
      <c r="AQ192" s="249">
        <f>2024-RIGHT(D192,4)</f>
        <v>9</v>
      </c>
      <c r="AR192" s="249">
        <f>100/AI192</f>
        <v>8</v>
      </c>
      <c r="AS192" s="250">
        <f>IF(AQ192&lt;AR192,M192-(M192*AI192/100)*AQ192,0)</f>
        <v>0</v>
      </c>
      <c r="AT192" s="213"/>
      <c r="AU192" s="213"/>
      <c r="AV192" s="213"/>
      <c r="AW192" s="213"/>
      <c r="AX192" s="213"/>
      <c r="AY192" s="213"/>
      <c r="AZ192" s="213"/>
      <c r="BA192" s="213"/>
      <c r="BB192" s="213"/>
      <c r="BC192" s="213"/>
      <c r="BD192" s="213"/>
      <c r="BE192" s="213"/>
      <c r="BF192" s="213"/>
    </row>
    <row r="193" spans="1:58" s="215" customFormat="1" ht="25.5" x14ac:dyDescent="0.2">
      <c r="A193" s="212">
        <v>135</v>
      </c>
      <c r="B193" s="213" t="s">
        <v>778</v>
      </c>
      <c r="C193" s="213" t="s">
        <v>804</v>
      </c>
      <c r="D193" s="212" t="s">
        <v>775</v>
      </c>
      <c r="E193" s="212" t="s">
        <v>39</v>
      </c>
      <c r="F193" s="212">
        <v>1</v>
      </c>
      <c r="G193" s="212">
        <v>1</v>
      </c>
      <c r="H193" s="212">
        <f t="shared" si="5"/>
        <v>0</v>
      </c>
      <c r="I193" s="212"/>
      <c r="J193" s="212"/>
      <c r="K193" s="212"/>
      <c r="L193" s="212"/>
      <c r="M193" s="214">
        <v>16000000</v>
      </c>
      <c r="N193" s="214">
        <v>0</v>
      </c>
      <c r="O193" s="267"/>
      <c r="P193" s="267"/>
      <c r="Q193" s="267">
        <v>1</v>
      </c>
      <c r="R193" s="267"/>
      <c r="S193" s="267"/>
      <c r="T193" s="267"/>
      <c r="U193" s="267"/>
      <c r="V193" s="267">
        <v>1</v>
      </c>
      <c r="W193" s="267"/>
      <c r="X193" s="267"/>
      <c r="Y193" s="267"/>
      <c r="Z193" s="214"/>
      <c r="AA193" s="214"/>
      <c r="AB193" s="214"/>
      <c r="AC193" s="214"/>
      <c r="AD193" s="214"/>
      <c r="AE193" s="248" t="s">
        <v>770</v>
      </c>
      <c r="AF193" s="248" t="s">
        <v>795</v>
      </c>
      <c r="AG193" s="248" t="s">
        <v>796</v>
      </c>
      <c r="AH193" s="249">
        <v>1</v>
      </c>
      <c r="AI193" s="249">
        <v>12.5</v>
      </c>
      <c r="AJ193" s="250"/>
      <c r="AK193" s="248" t="s">
        <v>271</v>
      </c>
      <c r="AL193" s="248" t="s">
        <v>272</v>
      </c>
      <c r="AM193" s="248" t="s">
        <v>52</v>
      </c>
      <c r="AN193" s="248"/>
      <c r="AO193" s="248"/>
      <c r="AP193" s="248"/>
      <c r="AQ193" s="249">
        <f>2024-RIGHT(D193,4)</f>
        <v>9</v>
      </c>
      <c r="AR193" s="249">
        <f>100/AI193</f>
        <v>8</v>
      </c>
      <c r="AS193" s="250">
        <f>IF(AQ193&lt;AR193,M193-(M193*AI193/100)*AQ193,0)</f>
        <v>0</v>
      </c>
      <c r="AT193" s="213"/>
      <c r="AU193" s="213"/>
      <c r="AV193" s="213"/>
      <c r="AW193" s="213"/>
      <c r="AX193" s="213"/>
      <c r="AY193" s="213"/>
      <c r="AZ193" s="213"/>
      <c r="BA193" s="213"/>
      <c r="BB193" s="213"/>
      <c r="BC193" s="213"/>
      <c r="BD193" s="213"/>
      <c r="BE193" s="213"/>
      <c r="BF193" s="213"/>
    </row>
    <row r="194" spans="1:58" s="215" customFormat="1" ht="25.5" x14ac:dyDescent="0.2">
      <c r="A194" s="212">
        <v>136</v>
      </c>
      <c r="B194" s="213" t="s">
        <v>778</v>
      </c>
      <c r="C194" s="213" t="s">
        <v>805</v>
      </c>
      <c r="D194" s="212" t="s">
        <v>775</v>
      </c>
      <c r="E194" s="212" t="s">
        <v>39</v>
      </c>
      <c r="F194" s="212">
        <v>1</v>
      </c>
      <c r="G194" s="212">
        <v>1</v>
      </c>
      <c r="H194" s="212">
        <f t="shared" si="5"/>
        <v>0</v>
      </c>
      <c r="I194" s="212"/>
      <c r="J194" s="212"/>
      <c r="K194" s="212"/>
      <c r="L194" s="212"/>
      <c r="M194" s="214">
        <v>16000000</v>
      </c>
      <c r="N194" s="214">
        <v>0</v>
      </c>
      <c r="O194" s="267"/>
      <c r="P194" s="267"/>
      <c r="Q194" s="267">
        <v>1</v>
      </c>
      <c r="R194" s="267"/>
      <c r="S194" s="267"/>
      <c r="T194" s="267"/>
      <c r="U194" s="267"/>
      <c r="V194" s="267">
        <v>1</v>
      </c>
      <c r="W194" s="267"/>
      <c r="X194" s="267"/>
      <c r="Y194" s="267"/>
      <c r="Z194" s="214"/>
      <c r="AA194" s="214"/>
      <c r="AB194" s="214"/>
      <c r="AC194" s="214"/>
      <c r="AD194" s="214"/>
      <c r="AE194" s="248" t="s">
        <v>770</v>
      </c>
      <c r="AF194" s="248" t="s">
        <v>795</v>
      </c>
      <c r="AG194" s="248" t="s">
        <v>796</v>
      </c>
      <c r="AH194" s="249">
        <v>1</v>
      </c>
      <c r="AI194" s="249">
        <v>12.5</v>
      </c>
      <c r="AJ194" s="250"/>
      <c r="AK194" s="248" t="s">
        <v>271</v>
      </c>
      <c r="AL194" s="248" t="s">
        <v>272</v>
      </c>
      <c r="AM194" s="248" t="s">
        <v>52</v>
      </c>
      <c r="AN194" s="248"/>
      <c r="AO194" s="248"/>
      <c r="AP194" s="248"/>
      <c r="AQ194" s="249">
        <f>2024-RIGHT(D194,4)</f>
        <v>9</v>
      </c>
      <c r="AR194" s="249">
        <f>100/AI194</f>
        <v>8</v>
      </c>
      <c r="AS194" s="250">
        <f>IF(AQ194&lt;AR194,M194-(M194*AI194/100)*AQ194,0)</f>
        <v>0</v>
      </c>
      <c r="AT194" s="213"/>
      <c r="AU194" s="213"/>
      <c r="AV194" s="213"/>
      <c r="AW194" s="213"/>
      <c r="AX194" s="213"/>
      <c r="AY194" s="213"/>
      <c r="AZ194" s="213"/>
      <c r="BA194" s="213"/>
      <c r="BB194" s="213"/>
      <c r="BC194" s="213"/>
      <c r="BD194" s="213"/>
      <c r="BE194" s="213"/>
      <c r="BF194" s="213"/>
    </row>
    <row r="195" spans="1:58" s="215" customFormat="1" ht="25.5" x14ac:dyDescent="0.2">
      <c r="A195" s="212">
        <v>137</v>
      </c>
      <c r="B195" s="213" t="s">
        <v>778</v>
      </c>
      <c r="C195" s="213" t="s">
        <v>806</v>
      </c>
      <c r="D195" s="212" t="s">
        <v>775</v>
      </c>
      <c r="E195" s="212" t="s">
        <v>39</v>
      </c>
      <c r="F195" s="212">
        <v>1</v>
      </c>
      <c r="G195" s="212">
        <v>1</v>
      </c>
      <c r="H195" s="212">
        <f t="shared" si="5"/>
        <v>0</v>
      </c>
      <c r="I195" s="212"/>
      <c r="J195" s="212"/>
      <c r="K195" s="212"/>
      <c r="L195" s="212"/>
      <c r="M195" s="214">
        <v>16000000</v>
      </c>
      <c r="N195" s="214">
        <v>0</v>
      </c>
      <c r="O195" s="267"/>
      <c r="P195" s="267"/>
      <c r="Q195" s="267">
        <v>1</v>
      </c>
      <c r="R195" s="267"/>
      <c r="S195" s="267"/>
      <c r="T195" s="267"/>
      <c r="U195" s="267"/>
      <c r="V195" s="267">
        <v>1</v>
      </c>
      <c r="W195" s="267"/>
      <c r="X195" s="267"/>
      <c r="Y195" s="267"/>
      <c r="Z195" s="214"/>
      <c r="AA195" s="214"/>
      <c r="AB195" s="214"/>
      <c r="AC195" s="214"/>
      <c r="AD195" s="214"/>
      <c r="AE195" s="248" t="s">
        <v>770</v>
      </c>
      <c r="AF195" s="248" t="s">
        <v>795</v>
      </c>
      <c r="AG195" s="248" t="s">
        <v>796</v>
      </c>
      <c r="AH195" s="249">
        <v>1</v>
      </c>
      <c r="AI195" s="249">
        <v>12.5</v>
      </c>
      <c r="AJ195" s="250"/>
      <c r="AK195" s="248" t="s">
        <v>271</v>
      </c>
      <c r="AL195" s="248" t="s">
        <v>272</v>
      </c>
      <c r="AM195" s="248" t="s">
        <v>52</v>
      </c>
      <c r="AN195" s="248"/>
      <c r="AO195" s="248"/>
      <c r="AP195" s="248"/>
      <c r="AQ195" s="249">
        <f>2024-RIGHT(D195,4)</f>
        <v>9</v>
      </c>
      <c r="AR195" s="249">
        <f>100/AI195</f>
        <v>8</v>
      </c>
      <c r="AS195" s="250">
        <f>IF(AQ195&lt;AR195,M195-(M195*AI195/100)*AQ195,0)</f>
        <v>0</v>
      </c>
      <c r="AT195" s="213"/>
      <c r="AU195" s="213"/>
      <c r="AV195" s="213"/>
      <c r="AW195" s="213"/>
      <c r="AX195" s="213"/>
      <c r="AY195" s="213"/>
      <c r="AZ195" s="213"/>
      <c r="BA195" s="213"/>
      <c r="BB195" s="213"/>
      <c r="BC195" s="213"/>
      <c r="BD195" s="213"/>
      <c r="BE195" s="213"/>
      <c r="BF195" s="213"/>
    </row>
    <row r="196" spans="1:58" s="215" customFormat="1" ht="25.5" x14ac:dyDescent="0.2">
      <c r="A196" s="212">
        <v>138</v>
      </c>
      <c r="B196" s="213" t="s">
        <v>778</v>
      </c>
      <c r="C196" s="213" t="s">
        <v>807</v>
      </c>
      <c r="D196" s="212" t="s">
        <v>775</v>
      </c>
      <c r="E196" s="212" t="s">
        <v>39</v>
      </c>
      <c r="F196" s="212">
        <v>1</v>
      </c>
      <c r="G196" s="212">
        <v>1</v>
      </c>
      <c r="H196" s="212">
        <f t="shared" si="5"/>
        <v>0</v>
      </c>
      <c r="I196" s="212"/>
      <c r="J196" s="212"/>
      <c r="K196" s="212"/>
      <c r="L196" s="212"/>
      <c r="M196" s="214">
        <v>16000000</v>
      </c>
      <c r="N196" s="214">
        <v>0</v>
      </c>
      <c r="O196" s="267"/>
      <c r="P196" s="267"/>
      <c r="Q196" s="267">
        <v>1</v>
      </c>
      <c r="R196" s="267"/>
      <c r="S196" s="267"/>
      <c r="T196" s="267"/>
      <c r="U196" s="267"/>
      <c r="V196" s="267">
        <v>1</v>
      </c>
      <c r="W196" s="267"/>
      <c r="X196" s="267"/>
      <c r="Y196" s="267"/>
      <c r="Z196" s="214"/>
      <c r="AA196" s="214"/>
      <c r="AB196" s="214"/>
      <c r="AC196" s="214"/>
      <c r="AD196" s="214"/>
      <c r="AE196" s="248" t="s">
        <v>770</v>
      </c>
      <c r="AF196" s="248" t="s">
        <v>795</v>
      </c>
      <c r="AG196" s="248" t="s">
        <v>796</v>
      </c>
      <c r="AH196" s="249">
        <v>1</v>
      </c>
      <c r="AI196" s="249">
        <v>12.5</v>
      </c>
      <c r="AJ196" s="250"/>
      <c r="AK196" s="248" t="s">
        <v>271</v>
      </c>
      <c r="AL196" s="248" t="s">
        <v>272</v>
      </c>
      <c r="AM196" s="248" t="s">
        <v>52</v>
      </c>
      <c r="AN196" s="248"/>
      <c r="AO196" s="248"/>
      <c r="AP196" s="248"/>
      <c r="AQ196" s="249">
        <f>2024-RIGHT(D196,4)</f>
        <v>9</v>
      </c>
      <c r="AR196" s="249">
        <f>100/AI196</f>
        <v>8</v>
      </c>
      <c r="AS196" s="250">
        <f>IF(AQ196&lt;AR196,M196-(M196*AI196/100)*AQ196,0)</f>
        <v>0</v>
      </c>
      <c r="AT196" s="213"/>
      <c r="AU196" s="213"/>
      <c r="AV196" s="213"/>
      <c r="AW196" s="213"/>
      <c r="AX196" s="213"/>
      <c r="AY196" s="213"/>
      <c r="AZ196" s="213"/>
      <c r="BA196" s="213"/>
      <c r="BB196" s="213"/>
      <c r="BC196" s="213"/>
      <c r="BD196" s="213"/>
      <c r="BE196" s="213"/>
      <c r="BF196" s="213"/>
    </row>
    <row r="197" spans="1:58" s="215" customFormat="1" ht="25.5" x14ac:dyDescent="0.2">
      <c r="A197" s="212">
        <v>139</v>
      </c>
      <c r="B197" s="213" t="s">
        <v>778</v>
      </c>
      <c r="C197" s="213" t="s">
        <v>808</v>
      </c>
      <c r="D197" s="212" t="s">
        <v>775</v>
      </c>
      <c r="E197" s="212" t="s">
        <v>39</v>
      </c>
      <c r="F197" s="212">
        <v>1</v>
      </c>
      <c r="G197" s="212">
        <v>1</v>
      </c>
      <c r="H197" s="212">
        <f t="shared" si="5"/>
        <v>0</v>
      </c>
      <c r="I197" s="212"/>
      <c r="J197" s="212"/>
      <c r="K197" s="212"/>
      <c r="L197" s="212"/>
      <c r="M197" s="214">
        <v>16000000</v>
      </c>
      <c r="N197" s="214">
        <v>0</v>
      </c>
      <c r="O197" s="267"/>
      <c r="P197" s="267"/>
      <c r="Q197" s="267">
        <v>1</v>
      </c>
      <c r="R197" s="267"/>
      <c r="S197" s="267"/>
      <c r="T197" s="267"/>
      <c r="U197" s="267"/>
      <c r="V197" s="267">
        <v>1</v>
      </c>
      <c r="W197" s="267"/>
      <c r="X197" s="267"/>
      <c r="Y197" s="267"/>
      <c r="Z197" s="214"/>
      <c r="AA197" s="214"/>
      <c r="AB197" s="214"/>
      <c r="AC197" s="214"/>
      <c r="AD197" s="214"/>
      <c r="AE197" s="248" t="s">
        <v>770</v>
      </c>
      <c r="AF197" s="248" t="s">
        <v>795</v>
      </c>
      <c r="AG197" s="248" t="s">
        <v>796</v>
      </c>
      <c r="AH197" s="249">
        <v>1</v>
      </c>
      <c r="AI197" s="249">
        <v>12.5</v>
      </c>
      <c r="AJ197" s="250"/>
      <c r="AK197" s="248" t="s">
        <v>271</v>
      </c>
      <c r="AL197" s="248" t="s">
        <v>272</v>
      </c>
      <c r="AM197" s="248" t="s">
        <v>52</v>
      </c>
      <c r="AN197" s="248"/>
      <c r="AO197" s="248"/>
      <c r="AP197" s="248"/>
      <c r="AQ197" s="249">
        <f>2024-RIGHT(D197,4)</f>
        <v>9</v>
      </c>
      <c r="AR197" s="249">
        <f>100/AI197</f>
        <v>8</v>
      </c>
      <c r="AS197" s="250">
        <f>IF(AQ197&lt;AR197,M197-(M197*AI197/100)*AQ197,0)</f>
        <v>0</v>
      </c>
      <c r="AT197" s="213"/>
      <c r="AU197" s="213"/>
      <c r="AV197" s="213"/>
      <c r="AW197" s="213"/>
      <c r="AX197" s="213"/>
      <c r="AY197" s="213"/>
      <c r="AZ197" s="213"/>
      <c r="BA197" s="213"/>
      <c r="BB197" s="213"/>
      <c r="BC197" s="213"/>
      <c r="BD197" s="213"/>
      <c r="BE197" s="213"/>
      <c r="BF197" s="213"/>
    </row>
    <row r="198" spans="1:58" s="215" customFormat="1" ht="25.5" x14ac:dyDescent="0.2">
      <c r="A198" s="212">
        <v>140</v>
      </c>
      <c r="B198" s="213" t="s">
        <v>778</v>
      </c>
      <c r="C198" s="213" t="s">
        <v>809</v>
      </c>
      <c r="D198" s="212" t="s">
        <v>775</v>
      </c>
      <c r="E198" s="212" t="s">
        <v>39</v>
      </c>
      <c r="F198" s="212">
        <v>1</v>
      </c>
      <c r="G198" s="212">
        <v>1</v>
      </c>
      <c r="H198" s="212">
        <f t="shared" si="5"/>
        <v>0</v>
      </c>
      <c r="I198" s="212"/>
      <c r="J198" s="212"/>
      <c r="K198" s="212"/>
      <c r="L198" s="212"/>
      <c r="M198" s="214">
        <v>16000000</v>
      </c>
      <c r="N198" s="214">
        <v>0</v>
      </c>
      <c r="O198" s="267"/>
      <c r="P198" s="267"/>
      <c r="Q198" s="267">
        <v>1</v>
      </c>
      <c r="R198" s="267"/>
      <c r="S198" s="267"/>
      <c r="T198" s="267"/>
      <c r="U198" s="267"/>
      <c r="V198" s="267">
        <v>1</v>
      </c>
      <c r="W198" s="267"/>
      <c r="X198" s="267"/>
      <c r="Y198" s="267"/>
      <c r="Z198" s="214"/>
      <c r="AA198" s="214"/>
      <c r="AB198" s="214"/>
      <c r="AC198" s="214"/>
      <c r="AD198" s="214"/>
      <c r="AE198" s="248" t="s">
        <v>770</v>
      </c>
      <c r="AF198" s="248" t="s">
        <v>795</v>
      </c>
      <c r="AG198" s="248" t="s">
        <v>796</v>
      </c>
      <c r="AH198" s="249">
        <v>1</v>
      </c>
      <c r="AI198" s="249">
        <v>12.5</v>
      </c>
      <c r="AJ198" s="250"/>
      <c r="AK198" s="248" t="s">
        <v>271</v>
      </c>
      <c r="AL198" s="248" t="s">
        <v>272</v>
      </c>
      <c r="AM198" s="248" t="s">
        <v>52</v>
      </c>
      <c r="AN198" s="248"/>
      <c r="AO198" s="248"/>
      <c r="AP198" s="248"/>
      <c r="AQ198" s="249">
        <f>2024-RIGHT(D198,4)</f>
        <v>9</v>
      </c>
      <c r="AR198" s="249">
        <f>100/AI198</f>
        <v>8</v>
      </c>
      <c r="AS198" s="250">
        <f>IF(AQ198&lt;AR198,M198-(M198*AI198/100)*AQ198,0)</f>
        <v>0</v>
      </c>
      <c r="AT198" s="213"/>
      <c r="AU198" s="213"/>
      <c r="AV198" s="213"/>
      <c r="AW198" s="213"/>
      <c r="AX198" s="213"/>
      <c r="AY198" s="213"/>
      <c r="AZ198" s="213"/>
      <c r="BA198" s="213"/>
      <c r="BB198" s="213"/>
      <c r="BC198" s="213"/>
      <c r="BD198" s="213"/>
      <c r="BE198" s="213"/>
      <c r="BF198" s="213"/>
    </row>
    <row r="199" spans="1:58" s="215" customFormat="1" ht="25.5" x14ac:dyDescent="0.2">
      <c r="A199" s="212">
        <v>141</v>
      </c>
      <c r="B199" s="213" t="s">
        <v>811</v>
      </c>
      <c r="C199" s="213" t="s">
        <v>810</v>
      </c>
      <c r="D199" s="212" t="s">
        <v>755</v>
      </c>
      <c r="E199" s="212"/>
      <c r="F199" s="212"/>
      <c r="G199" s="212"/>
      <c r="H199" s="212"/>
      <c r="I199" s="212"/>
      <c r="J199" s="212"/>
      <c r="K199" s="212"/>
      <c r="L199" s="212"/>
      <c r="M199" s="214">
        <v>63500000</v>
      </c>
      <c r="N199" s="214">
        <v>0</v>
      </c>
      <c r="O199" s="267"/>
      <c r="P199" s="267"/>
      <c r="Q199" s="267"/>
      <c r="R199" s="267"/>
      <c r="S199" s="267"/>
      <c r="T199" s="267"/>
      <c r="U199" s="267"/>
      <c r="V199" s="267"/>
      <c r="W199" s="267"/>
      <c r="X199" s="267"/>
      <c r="Y199" s="267"/>
      <c r="Z199" s="214"/>
      <c r="AA199" s="214"/>
      <c r="AB199" s="214"/>
      <c r="AC199" s="214"/>
      <c r="AD199" s="214"/>
      <c r="AE199" s="248" t="s">
        <v>750</v>
      </c>
      <c r="AF199" s="248" t="s">
        <v>812</v>
      </c>
      <c r="AG199" s="248" t="s">
        <v>813</v>
      </c>
      <c r="AH199" s="249">
        <v>1</v>
      </c>
      <c r="AI199" s="249">
        <v>12.5</v>
      </c>
      <c r="AJ199" s="250"/>
      <c r="AK199" s="248" t="s">
        <v>271</v>
      </c>
      <c r="AL199" s="248" t="s">
        <v>280</v>
      </c>
      <c r="AM199" s="248" t="s">
        <v>52</v>
      </c>
      <c r="AN199" s="248"/>
      <c r="AO199" s="248"/>
      <c r="AP199" s="248"/>
      <c r="AQ199" s="249">
        <f>2024-RIGHT(D199,4)</f>
        <v>9</v>
      </c>
      <c r="AR199" s="249">
        <f>100/AI199</f>
        <v>8</v>
      </c>
      <c r="AS199" s="250">
        <f>IF(AQ199&lt;AR199,M199-(M199*AI199/100)*AQ199,0)</f>
        <v>0</v>
      </c>
      <c r="AT199" s="213"/>
      <c r="AU199" s="213"/>
      <c r="AV199" s="213"/>
      <c r="AW199" s="213"/>
      <c r="AX199" s="213"/>
      <c r="AY199" s="213"/>
      <c r="AZ199" s="213"/>
      <c r="BA199" s="213"/>
      <c r="BB199" s="213"/>
      <c r="BC199" s="213"/>
      <c r="BD199" s="213"/>
      <c r="BE199" s="213"/>
      <c r="BF199" s="213"/>
    </row>
    <row r="200" spans="1:58" s="215" customFormat="1" ht="25.5" x14ac:dyDescent="0.2">
      <c r="A200" s="212">
        <v>142</v>
      </c>
      <c r="B200" s="213" t="s">
        <v>816</v>
      </c>
      <c r="C200" s="213" t="s">
        <v>815</v>
      </c>
      <c r="D200" s="212" t="s">
        <v>818</v>
      </c>
      <c r="E200" s="212"/>
      <c r="F200" s="212"/>
      <c r="G200" s="212"/>
      <c r="H200" s="212"/>
      <c r="I200" s="212"/>
      <c r="J200" s="212"/>
      <c r="K200" s="212"/>
      <c r="L200" s="212"/>
      <c r="M200" s="214">
        <v>10400000</v>
      </c>
      <c r="N200" s="214">
        <v>0</v>
      </c>
      <c r="O200" s="267"/>
      <c r="P200" s="267"/>
      <c r="Q200" s="267"/>
      <c r="R200" s="267"/>
      <c r="S200" s="267"/>
      <c r="T200" s="267"/>
      <c r="U200" s="267"/>
      <c r="V200" s="267"/>
      <c r="W200" s="267"/>
      <c r="X200" s="267"/>
      <c r="Y200" s="267"/>
      <c r="Z200" s="214"/>
      <c r="AA200" s="214"/>
      <c r="AB200" s="214"/>
      <c r="AC200" s="214"/>
      <c r="AD200" s="214"/>
      <c r="AE200" s="248" t="s">
        <v>814</v>
      </c>
      <c r="AF200" s="248" t="s">
        <v>817</v>
      </c>
      <c r="AG200" s="248"/>
      <c r="AH200" s="249">
        <v>1</v>
      </c>
      <c r="AI200" s="249">
        <v>12.5</v>
      </c>
      <c r="AJ200" s="250"/>
      <c r="AK200" s="248" t="s">
        <v>271</v>
      </c>
      <c r="AL200" s="248" t="s">
        <v>280</v>
      </c>
      <c r="AM200" s="248" t="s">
        <v>52</v>
      </c>
      <c r="AN200" s="248"/>
      <c r="AO200" s="248"/>
      <c r="AP200" s="248"/>
      <c r="AQ200" s="249">
        <f>2024-RIGHT(D200,4)</f>
        <v>9</v>
      </c>
      <c r="AR200" s="249">
        <f>100/AI200</f>
        <v>8</v>
      </c>
      <c r="AS200" s="250">
        <f>IF(AQ200&lt;AR200,M200-(M200*AI200/100)*AQ200,0)</f>
        <v>0</v>
      </c>
      <c r="AT200" s="213"/>
      <c r="AU200" s="213"/>
      <c r="AV200" s="213"/>
      <c r="AW200" s="213"/>
      <c r="AX200" s="213"/>
      <c r="AY200" s="213"/>
      <c r="AZ200" s="213"/>
      <c r="BA200" s="213"/>
      <c r="BB200" s="213"/>
      <c r="BC200" s="213"/>
      <c r="BD200" s="213"/>
      <c r="BE200" s="213"/>
      <c r="BF200" s="213"/>
    </row>
    <row r="201" spans="1:58" s="215" customFormat="1" ht="25.5" x14ac:dyDescent="0.2">
      <c r="A201" s="212">
        <v>143</v>
      </c>
      <c r="B201" s="213" t="s">
        <v>816</v>
      </c>
      <c r="C201" s="213" t="s">
        <v>819</v>
      </c>
      <c r="D201" s="212" t="s">
        <v>818</v>
      </c>
      <c r="E201" s="212"/>
      <c r="F201" s="212"/>
      <c r="G201" s="212"/>
      <c r="H201" s="212"/>
      <c r="I201" s="212"/>
      <c r="J201" s="212"/>
      <c r="K201" s="212"/>
      <c r="L201" s="212"/>
      <c r="M201" s="214">
        <v>10400000</v>
      </c>
      <c r="N201" s="214">
        <v>0</v>
      </c>
      <c r="O201" s="267"/>
      <c r="P201" s="267"/>
      <c r="Q201" s="267"/>
      <c r="R201" s="267"/>
      <c r="S201" s="267"/>
      <c r="T201" s="267"/>
      <c r="U201" s="267"/>
      <c r="V201" s="267"/>
      <c r="W201" s="267"/>
      <c r="X201" s="267"/>
      <c r="Y201" s="267"/>
      <c r="Z201" s="214"/>
      <c r="AA201" s="214"/>
      <c r="AB201" s="214"/>
      <c r="AC201" s="214"/>
      <c r="AD201" s="214"/>
      <c r="AE201" s="248" t="s">
        <v>814</v>
      </c>
      <c r="AF201" s="248" t="s">
        <v>817</v>
      </c>
      <c r="AG201" s="248"/>
      <c r="AH201" s="249">
        <v>1</v>
      </c>
      <c r="AI201" s="249">
        <v>12.5</v>
      </c>
      <c r="AJ201" s="250"/>
      <c r="AK201" s="248" t="s">
        <v>271</v>
      </c>
      <c r="AL201" s="248" t="s">
        <v>280</v>
      </c>
      <c r="AM201" s="248" t="s">
        <v>52</v>
      </c>
      <c r="AN201" s="248"/>
      <c r="AO201" s="248"/>
      <c r="AP201" s="248"/>
      <c r="AQ201" s="249">
        <f>2024-RIGHT(D201,4)</f>
        <v>9</v>
      </c>
      <c r="AR201" s="249">
        <f>100/AI201</f>
        <v>8</v>
      </c>
      <c r="AS201" s="250">
        <f>IF(AQ201&lt;AR201,M201-(M201*AI201/100)*AQ201,0)</f>
        <v>0</v>
      </c>
      <c r="AT201" s="213"/>
      <c r="AU201" s="213"/>
      <c r="AV201" s="213"/>
      <c r="AW201" s="213"/>
      <c r="AX201" s="213"/>
      <c r="AY201" s="213"/>
      <c r="AZ201" s="213"/>
      <c r="BA201" s="213"/>
      <c r="BB201" s="213"/>
      <c r="BC201" s="213"/>
      <c r="BD201" s="213"/>
      <c r="BE201" s="213"/>
      <c r="BF201" s="213"/>
    </row>
    <row r="202" spans="1:58" s="215" customFormat="1" ht="25.5" x14ac:dyDescent="0.2">
      <c r="A202" s="212">
        <v>144</v>
      </c>
      <c r="B202" s="213" t="s">
        <v>816</v>
      </c>
      <c r="C202" s="213" t="s">
        <v>820</v>
      </c>
      <c r="D202" s="212" t="s">
        <v>818</v>
      </c>
      <c r="E202" s="212"/>
      <c r="F202" s="212"/>
      <c r="G202" s="212"/>
      <c r="H202" s="212"/>
      <c r="I202" s="212"/>
      <c r="J202" s="212"/>
      <c r="K202" s="212"/>
      <c r="L202" s="212"/>
      <c r="M202" s="214">
        <v>10400000</v>
      </c>
      <c r="N202" s="214">
        <v>0</v>
      </c>
      <c r="O202" s="267"/>
      <c r="P202" s="267"/>
      <c r="Q202" s="267"/>
      <c r="R202" s="267"/>
      <c r="S202" s="267"/>
      <c r="T202" s="267"/>
      <c r="U202" s="267"/>
      <c r="V202" s="267"/>
      <c r="W202" s="267"/>
      <c r="X202" s="267"/>
      <c r="Y202" s="267"/>
      <c r="Z202" s="214"/>
      <c r="AA202" s="214"/>
      <c r="AB202" s="214"/>
      <c r="AC202" s="214"/>
      <c r="AD202" s="214"/>
      <c r="AE202" s="248" t="s">
        <v>814</v>
      </c>
      <c r="AF202" s="248" t="s">
        <v>817</v>
      </c>
      <c r="AG202" s="248"/>
      <c r="AH202" s="249">
        <v>1</v>
      </c>
      <c r="AI202" s="249">
        <v>12.5</v>
      </c>
      <c r="AJ202" s="250"/>
      <c r="AK202" s="248" t="s">
        <v>271</v>
      </c>
      <c r="AL202" s="248" t="s">
        <v>280</v>
      </c>
      <c r="AM202" s="248" t="s">
        <v>52</v>
      </c>
      <c r="AN202" s="248"/>
      <c r="AO202" s="248"/>
      <c r="AP202" s="248"/>
      <c r="AQ202" s="249">
        <f>2024-RIGHT(D202,4)</f>
        <v>9</v>
      </c>
      <c r="AR202" s="249">
        <f>100/AI202</f>
        <v>8</v>
      </c>
      <c r="AS202" s="250">
        <f>IF(AQ202&lt;AR202,M202-(M202*AI202/100)*AQ202,0)</f>
        <v>0</v>
      </c>
      <c r="AT202" s="213"/>
      <c r="AU202" s="213"/>
      <c r="AV202" s="213"/>
      <c r="AW202" s="213"/>
      <c r="AX202" s="213"/>
      <c r="AY202" s="213"/>
      <c r="AZ202" s="213"/>
      <c r="BA202" s="213"/>
      <c r="BB202" s="213"/>
      <c r="BC202" s="213"/>
      <c r="BD202" s="213"/>
      <c r="BE202" s="213"/>
      <c r="BF202" s="213"/>
    </row>
    <row r="203" spans="1:58" s="215" customFormat="1" ht="25.5" x14ac:dyDescent="0.2">
      <c r="A203" s="212">
        <v>145</v>
      </c>
      <c r="B203" s="213" t="s">
        <v>822</v>
      </c>
      <c r="C203" s="213" t="s">
        <v>821</v>
      </c>
      <c r="D203" s="212" t="s">
        <v>818</v>
      </c>
      <c r="E203" s="212" t="s">
        <v>39</v>
      </c>
      <c r="F203" s="212">
        <v>1</v>
      </c>
      <c r="G203" s="212">
        <v>1</v>
      </c>
      <c r="H203" s="212">
        <f t="shared" ref="H203:H204" si="6">G203-F203</f>
        <v>0</v>
      </c>
      <c r="I203" s="212"/>
      <c r="J203" s="212"/>
      <c r="K203" s="212"/>
      <c r="L203" s="212"/>
      <c r="M203" s="214">
        <v>85300000</v>
      </c>
      <c r="N203" s="214">
        <v>0</v>
      </c>
      <c r="O203" s="267"/>
      <c r="P203" s="267"/>
      <c r="Q203" s="267">
        <v>1</v>
      </c>
      <c r="R203" s="267"/>
      <c r="S203" s="267"/>
      <c r="T203" s="267"/>
      <c r="U203" s="267"/>
      <c r="V203" s="267">
        <v>1</v>
      </c>
      <c r="W203" s="267"/>
      <c r="X203" s="267"/>
      <c r="Y203" s="267"/>
      <c r="Z203" s="214"/>
      <c r="AA203" s="214"/>
      <c r="AB203" s="214"/>
      <c r="AC203" s="214"/>
      <c r="AD203" s="214"/>
      <c r="AE203" s="248" t="s">
        <v>814</v>
      </c>
      <c r="AF203" s="248" t="s">
        <v>823</v>
      </c>
      <c r="AG203" s="248" t="s">
        <v>824</v>
      </c>
      <c r="AH203" s="249">
        <v>1</v>
      </c>
      <c r="AI203" s="249">
        <v>12.5</v>
      </c>
      <c r="AJ203" s="250"/>
      <c r="AK203" s="248" t="s">
        <v>271</v>
      </c>
      <c r="AL203" s="248" t="s">
        <v>280</v>
      </c>
      <c r="AM203" s="248" t="s">
        <v>52</v>
      </c>
      <c r="AN203" s="248"/>
      <c r="AO203" s="248"/>
      <c r="AP203" s="248"/>
      <c r="AQ203" s="249">
        <f>2024-RIGHT(D203,4)</f>
        <v>9</v>
      </c>
      <c r="AR203" s="249">
        <f>100/AI203</f>
        <v>8</v>
      </c>
      <c r="AS203" s="250">
        <f>IF(AQ203&lt;AR203,M203-(M203*AI203/100)*AQ203,0)</f>
        <v>0</v>
      </c>
      <c r="AT203" s="213"/>
      <c r="AU203" s="213"/>
      <c r="AV203" s="213"/>
      <c r="AW203" s="213"/>
      <c r="AX203" s="213"/>
      <c r="AY203" s="213"/>
      <c r="AZ203" s="213"/>
      <c r="BA203" s="213"/>
      <c r="BB203" s="213"/>
      <c r="BC203" s="213"/>
      <c r="BD203" s="213"/>
      <c r="BE203" s="213"/>
      <c r="BF203" s="213"/>
    </row>
    <row r="204" spans="1:58" s="215" customFormat="1" ht="25.5" x14ac:dyDescent="0.2">
      <c r="A204" s="212">
        <v>146</v>
      </c>
      <c r="B204" s="213" t="s">
        <v>811</v>
      </c>
      <c r="C204" s="213" t="s">
        <v>825</v>
      </c>
      <c r="D204" s="212" t="s">
        <v>762</v>
      </c>
      <c r="E204" s="212" t="s">
        <v>39</v>
      </c>
      <c r="F204" s="212">
        <v>1</v>
      </c>
      <c r="G204" s="212">
        <v>1</v>
      </c>
      <c r="H204" s="212">
        <f t="shared" si="6"/>
        <v>0</v>
      </c>
      <c r="I204" s="212"/>
      <c r="J204" s="212"/>
      <c r="K204" s="212"/>
      <c r="L204" s="212"/>
      <c r="M204" s="214">
        <v>18900000</v>
      </c>
      <c r="N204" s="214">
        <v>0</v>
      </c>
      <c r="O204" s="267"/>
      <c r="P204" s="267"/>
      <c r="Q204" s="267">
        <v>1</v>
      </c>
      <c r="R204" s="267"/>
      <c r="S204" s="267"/>
      <c r="T204" s="267"/>
      <c r="U204" s="267"/>
      <c r="V204" s="267">
        <v>1</v>
      </c>
      <c r="W204" s="267"/>
      <c r="X204" s="267"/>
      <c r="Y204" s="267"/>
      <c r="Z204" s="214"/>
      <c r="AA204" s="214"/>
      <c r="AB204" s="214"/>
      <c r="AC204" s="214"/>
      <c r="AD204" s="214"/>
      <c r="AE204" s="248" t="s">
        <v>758</v>
      </c>
      <c r="AF204" s="248" t="s">
        <v>826</v>
      </c>
      <c r="AG204" s="248"/>
      <c r="AH204" s="249">
        <v>1</v>
      </c>
      <c r="AI204" s="249">
        <v>12.5</v>
      </c>
      <c r="AJ204" s="250"/>
      <c r="AK204" s="248" t="s">
        <v>271</v>
      </c>
      <c r="AL204" s="248" t="s">
        <v>272</v>
      </c>
      <c r="AM204" s="248" t="s">
        <v>52</v>
      </c>
      <c r="AN204" s="248"/>
      <c r="AO204" s="248"/>
      <c r="AP204" s="248"/>
      <c r="AQ204" s="249">
        <f>2024-RIGHT(D204,4)</f>
        <v>10</v>
      </c>
      <c r="AR204" s="249">
        <f>100/AI204</f>
        <v>8</v>
      </c>
      <c r="AS204" s="250">
        <f>IF(AQ204&lt;AR204,M204-(M204*AI204/100)*AQ204,0)</f>
        <v>0</v>
      </c>
      <c r="AT204" s="213"/>
      <c r="AU204" s="213"/>
      <c r="AV204" s="213"/>
      <c r="AW204" s="213"/>
      <c r="AX204" s="213"/>
      <c r="AY204" s="213"/>
      <c r="AZ204" s="213"/>
      <c r="BA204" s="213"/>
      <c r="BB204" s="213"/>
      <c r="BC204" s="213"/>
      <c r="BD204" s="213"/>
      <c r="BE204" s="213"/>
      <c r="BF204" s="213"/>
    </row>
    <row r="205" spans="1:58" s="215" customFormat="1" ht="25.5" x14ac:dyDescent="0.2">
      <c r="A205" s="212">
        <v>147</v>
      </c>
      <c r="B205" s="213" t="s">
        <v>829</v>
      </c>
      <c r="C205" s="213" t="s">
        <v>828</v>
      </c>
      <c r="D205" s="212" t="s">
        <v>832</v>
      </c>
      <c r="E205" s="212"/>
      <c r="F205" s="212"/>
      <c r="G205" s="212"/>
      <c r="H205" s="212"/>
      <c r="I205" s="212"/>
      <c r="J205" s="212"/>
      <c r="K205" s="212"/>
      <c r="L205" s="212"/>
      <c r="M205" s="214">
        <v>21758000</v>
      </c>
      <c r="N205" s="214">
        <v>0</v>
      </c>
      <c r="O205" s="267"/>
      <c r="P205" s="267"/>
      <c r="Q205" s="267"/>
      <c r="R205" s="267"/>
      <c r="S205" s="267"/>
      <c r="T205" s="267"/>
      <c r="U205" s="267"/>
      <c r="V205" s="267"/>
      <c r="W205" s="267"/>
      <c r="X205" s="267"/>
      <c r="Y205" s="267"/>
      <c r="Z205" s="214"/>
      <c r="AA205" s="214"/>
      <c r="AB205" s="214"/>
      <c r="AC205" s="214"/>
      <c r="AD205" s="214"/>
      <c r="AE205" s="248" t="s">
        <v>827</v>
      </c>
      <c r="AF205" s="248" t="s">
        <v>830</v>
      </c>
      <c r="AG205" s="248" t="s">
        <v>831</v>
      </c>
      <c r="AH205" s="249">
        <v>1</v>
      </c>
      <c r="AI205" s="249">
        <v>12.5</v>
      </c>
      <c r="AJ205" s="250"/>
      <c r="AK205" s="248" t="s">
        <v>271</v>
      </c>
      <c r="AL205" s="248" t="s">
        <v>272</v>
      </c>
      <c r="AM205" s="248" t="s">
        <v>52</v>
      </c>
      <c r="AN205" s="248"/>
      <c r="AO205" s="248"/>
      <c r="AP205" s="248"/>
      <c r="AQ205" s="249">
        <f>2024-RIGHT(D205,4)</f>
        <v>9</v>
      </c>
      <c r="AR205" s="249">
        <f>100/AI205</f>
        <v>8</v>
      </c>
      <c r="AS205" s="250">
        <f>IF(AQ205&lt;AR205,M205-(M205*AI205/100)*AQ205,0)</f>
        <v>0</v>
      </c>
      <c r="AT205" s="213"/>
      <c r="AU205" s="213"/>
      <c r="AV205" s="213"/>
      <c r="AW205" s="213"/>
      <c r="AX205" s="213"/>
      <c r="AY205" s="213"/>
      <c r="AZ205" s="213"/>
      <c r="BA205" s="213"/>
      <c r="BB205" s="213"/>
      <c r="BC205" s="213"/>
      <c r="BD205" s="213"/>
      <c r="BE205" s="213"/>
      <c r="BF205" s="213"/>
    </row>
    <row r="206" spans="1:58" s="215" customFormat="1" ht="25.5" x14ac:dyDescent="0.2">
      <c r="A206" s="212">
        <v>148</v>
      </c>
      <c r="B206" s="213" t="s">
        <v>834</v>
      </c>
      <c r="C206" s="213" t="s">
        <v>833</v>
      </c>
      <c r="D206" s="212" t="s">
        <v>832</v>
      </c>
      <c r="E206" s="212"/>
      <c r="F206" s="212"/>
      <c r="G206" s="212"/>
      <c r="H206" s="212"/>
      <c r="I206" s="212"/>
      <c r="J206" s="212"/>
      <c r="K206" s="212"/>
      <c r="L206" s="212"/>
      <c r="M206" s="214">
        <v>19008000</v>
      </c>
      <c r="N206" s="214">
        <v>0</v>
      </c>
      <c r="O206" s="267"/>
      <c r="P206" s="267"/>
      <c r="Q206" s="267"/>
      <c r="R206" s="267"/>
      <c r="S206" s="267"/>
      <c r="T206" s="267"/>
      <c r="U206" s="267"/>
      <c r="V206" s="267"/>
      <c r="W206" s="267"/>
      <c r="X206" s="267"/>
      <c r="Y206" s="267"/>
      <c r="Z206" s="214"/>
      <c r="AA206" s="214"/>
      <c r="AB206" s="214"/>
      <c r="AC206" s="214"/>
      <c r="AD206" s="214"/>
      <c r="AE206" s="248" t="s">
        <v>827</v>
      </c>
      <c r="AF206" s="248" t="s">
        <v>835</v>
      </c>
      <c r="AG206" s="248" t="s">
        <v>836</v>
      </c>
      <c r="AH206" s="249">
        <v>1</v>
      </c>
      <c r="AI206" s="249">
        <v>12.5</v>
      </c>
      <c r="AJ206" s="250"/>
      <c r="AK206" s="248" t="s">
        <v>271</v>
      </c>
      <c r="AL206" s="248" t="s">
        <v>272</v>
      </c>
      <c r="AM206" s="248" t="s">
        <v>52</v>
      </c>
      <c r="AN206" s="248"/>
      <c r="AO206" s="248"/>
      <c r="AP206" s="248"/>
      <c r="AQ206" s="249">
        <f>2024-RIGHT(D206,4)</f>
        <v>9</v>
      </c>
      <c r="AR206" s="249">
        <f>100/AI206</f>
        <v>8</v>
      </c>
      <c r="AS206" s="250">
        <f>IF(AQ206&lt;AR206,M206-(M206*AI206/100)*AQ206,0)</f>
        <v>0</v>
      </c>
      <c r="AT206" s="213"/>
      <c r="AU206" s="213"/>
      <c r="AV206" s="213"/>
      <c r="AW206" s="213"/>
      <c r="AX206" s="213"/>
      <c r="AY206" s="213"/>
      <c r="AZ206" s="213"/>
      <c r="BA206" s="213"/>
      <c r="BB206" s="213"/>
      <c r="BC206" s="213"/>
      <c r="BD206" s="213"/>
      <c r="BE206" s="213"/>
      <c r="BF206" s="213"/>
    </row>
    <row r="207" spans="1:58" s="215" customFormat="1" ht="25.5" x14ac:dyDescent="0.2">
      <c r="A207" s="212">
        <v>149</v>
      </c>
      <c r="B207" s="213" t="s">
        <v>839</v>
      </c>
      <c r="C207" s="213" t="s">
        <v>838</v>
      </c>
      <c r="D207" s="212" t="s">
        <v>841</v>
      </c>
      <c r="E207" s="212"/>
      <c r="F207" s="212"/>
      <c r="G207" s="212"/>
      <c r="H207" s="212"/>
      <c r="I207" s="212"/>
      <c r="J207" s="212"/>
      <c r="K207" s="212"/>
      <c r="L207" s="212"/>
      <c r="M207" s="214">
        <v>12650000</v>
      </c>
      <c r="N207" s="214">
        <v>0</v>
      </c>
      <c r="O207" s="267"/>
      <c r="P207" s="267"/>
      <c r="Q207" s="267"/>
      <c r="R207" s="267"/>
      <c r="S207" s="267"/>
      <c r="T207" s="267"/>
      <c r="U207" s="267"/>
      <c r="V207" s="267"/>
      <c r="W207" s="267"/>
      <c r="X207" s="267"/>
      <c r="Y207" s="267"/>
      <c r="Z207" s="214"/>
      <c r="AA207" s="214"/>
      <c r="AB207" s="214"/>
      <c r="AC207" s="214"/>
      <c r="AD207" s="214"/>
      <c r="AE207" s="248" t="s">
        <v>837</v>
      </c>
      <c r="AF207" s="248" t="s">
        <v>840</v>
      </c>
      <c r="AG207" s="248"/>
      <c r="AH207" s="249">
        <v>1</v>
      </c>
      <c r="AI207" s="249">
        <v>12.5</v>
      </c>
      <c r="AJ207" s="250"/>
      <c r="AK207" s="248" t="s">
        <v>271</v>
      </c>
      <c r="AL207" s="248" t="s">
        <v>272</v>
      </c>
      <c r="AM207" s="248" t="s">
        <v>52</v>
      </c>
      <c r="AN207" s="248"/>
      <c r="AO207" s="248"/>
      <c r="AP207" s="248"/>
      <c r="AQ207" s="249">
        <f>2024-RIGHT(D207,4)</f>
        <v>9</v>
      </c>
      <c r="AR207" s="249">
        <f>100/AI207</f>
        <v>8</v>
      </c>
      <c r="AS207" s="250">
        <f>IF(AQ207&lt;AR207,M207-(M207*AI207/100)*AQ207,0)</f>
        <v>0</v>
      </c>
      <c r="AT207" s="213"/>
      <c r="AU207" s="213"/>
      <c r="AV207" s="213"/>
      <c r="AW207" s="213"/>
      <c r="AX207" s="213"/>
      <c r="AY207" s="213"/>
      <c r="AZ207" s="213"/>
      <c r="BA207" s="213"/>
      <c r="BB207" s="213"/>
      <c r="BC207" s="213"/>
      <c r="BD207" s="213"/>
      <c r="BE207" s="213"/>
      <c r="BF207" s="213"/>
    </row>
    <row r="208" spans="1:58" s="215" customFormat="1" ht="25.5" x14ac:dyDescent="0.2">
      <c r="A208" s="212">
        <v>150</v>
      </c>
      <c r="B208" s="213" t="s">
        <v>844</v>
      </c>
      <c r="C208" s="213" t="s">
        <v>843</v>
      </c>
      <c r="D208" s="212" t="s">
        <v>847</v>
      </c>
      <c r="E208" s="212" t="s">
        <v>1121</v>
      </c>
      <c r="F208" s="212">
        <v>1</v>
      </c>
      <c r="G208" s="212">
        <v>1</v>
      </c>
      <c r="H208" s="212">
        <v>10</v>
      </c>
      <c r="I208" s="212"/>
      <c r="J208" s="212"/>
      <c r="K208" s="212"/>
      <c r="L208" s="212"/>
      <c r="M208" s="214">
        <v>27600000</v>
      </c>
      <c r="N208" s="214">
        <v>0</v>
      </c>
      <c r="O208" s="267"/>
      <c r="P208" s="267"/>
      <c r="Q208" s="267">
        <v>1</v>
      </c>
      <c r="R208" s="267"/>
      <c r="S208" s="267"/>
      <c r="T208" s="267"/>
      <c r="U208" s="267"/>
      <c r="V208" s="267"/>
      <c r="W208" s="267"/>
      <c r="X208" s="267"/>
      <c r="Y208" s="267"/>
      <c r="Z208" s="214"/>
      <c r="AA208" s="214"/>
      <c r="AB208" s="214"/>
      <c r="AC208" s="214"/>
      <c r="AD208" s="214"/>
      <c r="AE208" s="248" t="s">
        <v>842</v>
      </c>
      <c r="AF208" s="248" t="s">
        <v>845</v>
      </c>
      <c r="AG208" s="248" t="s">
        <v>846</v>
      </c>
      <c r="AH208" s="249">
        <v>1</v>
      </c>
      <c r="AI208" s="249">
        <v>12.5</v>
      </c>
      <c r="AJ208" s="250"/>
      <c r="AK208" s="248" t="s">
        <v>271</v>
      </c>
      <c r="AL208" s="248" t="s">
        <v>362</v>
      </c>
      <c r="AM208" s="248" t="s">
        <v>52</v>
      </c>
      <c r="AN208" s="248"/>
      <c r="AO208" s="248"/>
      <c r="AP208" s="248"/>
      <c r="AQ208" s="249">
        <f>2024-RIGHT(D208,4)</f>
        <v>9</v>
      </c>
      <c r="AR208" s="249">
        <f>100/AI208</f>
        <v>8</v>
      </c>
      <c r="AS208" s="250">
        <f>IF(AQ208&lt;AR208,M208-(M208*AI208/100)*AQ208,0)</f>
        <v>0</v>
      </c>
      <c r="AT208" s="213"/>
      <c r="AU208" s="213"/>
      <c r="AV208" s="213"/>
      <c r="AW208" s="213"/>
      <c r="AX208" s="213"/>
      <c r="AY208" s="213"/>
      <c r="AZ208" s="213"/>
      <c r="BA208" s="213"/>
      <c r="BB208" s="213"/>
      <c r="BC208" s="213"/>
      <c r="BD208" s="213"/>
      <c r="BE208" s="213"/>
      <c r="BF208" s="213"/>
    </row>
    <row r="209" spans="1:58" s="215" customFormat="1" ht="25.5" x14ac:dyDescent="0.2">
      <c r="A209" s="212">
        <v>161</v>
      </c>
      <c r="B209" s="213" t="s">
        <v>850</v>
      </c>
      <c r="C209" s="213" t="s">
        <v>849</v>
      </c>
      <c r="D209" s="212" t="s">
        <v>852</v>
      </c>
      <c r="E209" s="212"/>
      <c r="F209" s="212"/>
      <c r="G209" s="212"/>
      <c r="H209" s="212"/>
      <c r="I209" s="212"/>
      <c r="J209" s="212"/>
      <c r="K209" s="212"/>
      <c r="L209" s="212"/>
      <c r="M209" s="214">
        <v>10125000</v>
      </c>
      <c r="N209" s="214">
        <v>0</v>
      </c>
      <c r="O209" s="267"/>
      <c r="P209" s="267"/>
      <c r="Q209" s="267"/>
      <c r="R209" s="267"/>
      <c r="S209" s="267"/>
      <c r="T209" s="267"/>
      <c r="U209" s="267"/>
      <c r="V209" s="267"/>
      <c r="W209" s="267"/>
      <c r="X209" s="267"/>
      <c r="Y209" s="267"/>
      <c r="Z209" s="214"/>
      <c r="AA209" s="214"/>
      <c r="AB209" s="214"/>
      <c r="AC209" s="214"/>
      <c r="AD209" s="214"/>
      <c r="AE209" s="248" t="s">
        <v>848</v>
      </c>
      <c r="AF209" s="248" t="s">
        <v>851</v>
      </c>
      <c r="AG209" s="248"/>
      <c r="AH209" s="249">
        <v>1</v>
      </c>
      <c r="AI209" s="249">
        <v>12.5</v>
      </c>
      <c r="AJ209" s="250"/>
      <c r="AK209" s="248" t="s">
        <v>271</v>
      </c>
      <c r="AL209" s="248" t="s">
        <v>280</v>
      </c>
      <c r="AM209" s="248" t="s">
        <v>52</v>
      </c>
      <c r="AN209" s="248"/>
      <c r="AO209" s="248"/>
      <c r="AP209" s="248"/>
      <c r="AQ209" s="249">
        <f>2024-RIGHT(D209,4)</f>
        <v>8</v>
      </c>
      <c r="AR209" s="249">
        <f>100/AI209</f>
        <v>8</v>
      </c>
      <c r="AS209" s="250">
        <f>IF(AQ209&lt;AR209,M209-(M209*AI209/100)*AQ209,0)</f>
        <v>0</v>
      </c>
      <c r="AT209" s="213"/>
      <c r="AU209" s="213"/>
      <c r="AV209" s="213"/>
      <c r="AW209" s="213"/>
      <c r="AX209" s="213"/>
      <c r="AY209" s="213"/>
      <c r="AZ209" s="213"/>
      <c r="BA209" s="213"/>
      <c r="BB209" s="213"/>
      <c r="BC209" s="213"/>
      <c r="BD209" s="213"/>
      <c r="BE209" s="213"/>
      <c r="BF209" s="213"/>
    </row>
    <row r="210" spans="1:58" s="215" customFormat="1" ht="25.5" x14ac:dyDescent="0.2">
      <c r="A210" s="212">
        <v>162</v>
      </c>
      <c r="B210" s="213" t="s">
        <v>855</v>
      </c>
      <c r="C210" s="213" t="s">
        <v>854</v>
      </c>
      <c r="D210" s="212" t="s">
        <v>858</v>
      </c>
      <c r="E210" s="212" t="s">
        <v>1121</v>
      </c>
      <c r="F210" s="212">
        <v>1</v>
      </c>
      <c r="G210" s="212">
        <v>1</v>
      </c>
      <c r="H210" s="212">
        <f>G210-F210</f>
        <v>0</v>
      </c>
      <c r="I210" s="212"/>
      <c r="J210" s="212"/>
      <c r="K210" s="212"/>
      <c r="L210" s="212"/>
      <c r="M210" s="214">
        <v>89500000</v>
      </c>
      <c r="N210" s="214">
        <v>44750000</v>
      </c>
      <c r="O210" s="267"/>
      <c r="P210" s="267"/>
      <c r="Q210" s="267"/>
      <c r="R210" s="267"/>
      <c r="S210" s="267"/>
      <c r="T210" s="267"/>
      <c r="U210" s="267"/>
      <c r="V210" s="267"/>
      <c r="W210" s="267"/>
      <c r="X210" s="267"/>
      <c r="Y210" s="267"/>
      <c r="Z210" s="214"/>
      <c r="AA210" s="214"/>
      <c r="AB210" s="214"/>
      <c r="AC210" s="214"/>
      <c r="AD210" s="214"/>
      <c r="AE210" s="248" t="s">
        <v>853</v>
      </c>
      <c r="AF210" s="248" t="s">
        <v>856</v>
      </c>
      <c r="AG210" s="248" t="s">
        <v>857</v>
      </c>
      <c r="AH210" s="249">
        <v>1</v>
      </c>
      <c r="AI210" s="249">
        <v>12.5</v>
      </c>
      <c r="AJ210" s="250"/>
      <c r="AK210" s="248" t="s">
        <v>271</v>
      </c>
      <c r="AL210" s="248" t="s">
        <v>280</v>
      </c>
      <c r="AM210" s="248" t="s">
        <v>52</v>
      </c>
      <c r="AN210" s="248"/>
      <c r="AO210" s="248"/>
      <c r="AP210" s="248"/>
      <c r="AQ210" s="249">
        <f>2024-RIGHT(D210,4)</f>
        <v>4</v>
      </c>
      <c r="AR210" s="249">
        <f>100/AI210</f>
        <v>8</v>
      </c>
      <c r="AS210" s="250">
        <f>IF(AQ210&lt;AR210,M210-(M210*AI210/100)*AQ210,0)</f>
        <v>44750000</v>
      </c>
      <c r="AT210" s="213"/>
      <c r="AU210" s="213"/>
      <c r="AV210" s="213"/>
      <c r="AW210" s="213"/>
      <c r="AX210" s="213"/>
      <c r="AY210" s="213"/>
      <c r="AZ210" s="213"/>
      <c r="BA210" s="213"/>
      <c r="BB210" s="213"/>
      <c r="BC210" s="213"/>
      <c r="BD210" s="213"/>
      <c r="BE210" s="213"/>
      <c r="BF210" s="213"/>
    </row>
    <row r="211" spans="1:58" s="215" customFormat="1" ht="25.5" x14ac:dyDescent="0.2">
      <c r="A211" s="212">
        <v>163</v>
      </c>
      <c r="B211" s="213" t="s">
        <v>860</v>
      </c>
      <c r="C211" s="213" t="s">
        <v>859</v>
      </c>
      <c r="D211" s="212" t="s">
        <v>762</v>
      </c>
      <c r="E211" s="212"/>
      <c r="F211" s="212"/>
      <c r="G211" s="212"/>
      <c r="H211" s="212"/>
      <c r="I211" s="212"/>
      <c r="J211" s="212"/>
      <c r="K211" s="212"/>
      <c r="L211" s="212"/>
      <c r="M211" s="214">
        <v>15590000</v>
      </c>
      <c r="N211" s="214">
        <v>0</v>
      </c>
      <c r="O211" s="267"/>
      <c r="P211" s="267"/>
      <c r="Q211" s="267"/>
      <c r="R211" s="267"/>
      <c r="S211" s="267"/>
      <c r="T211" s="267"/>
      <c r="U211" s="267"/>
      <c r="V211" s="267"/>
      <c r="W211" s="267"/>
      <c r="X211" s="267"/>
      <c r="Y211" s="267"/>
      <c r="Z211" s="214"/>
      <c r="AA211" s="214"/>
      <c r="AB211" s="214"/>
      <c r="AC211" s="214"/>
      <c r="AD211" s="214"/>
      <c r="AE211" s="248" t="s">
        <v>758</v>
      </c>
      <c r="AF211" s="248" t="s">
        <v>861</v>
      </c>
      <c r="AG211" s="248"/>
      <c r="AH211" s="249">
        <v>1</v>
      </c>
      <c r="AI211" s="249">
        <v>12.5</v>
      </c>
      <c r="AJ211" s="250"/>
      <c r="AK211" s="248" t="s">
        <v>271</v>
      </c>
      <c r="AL211" s="248" t="s">
        <v>272</v>
      </c>
      <c r="AM211" s="248" t="s">
        <v>52</v>
      </c>
      <c r="AN211" s="248"/>
      <c r="AO211" s="248"/>
      <c r="AP211" s="248"/>
      <c r="AQ211" s="249">
        <f>2024-RIGHT(D211,4)</f>
        <v>10</v>
      </c>
      <c r="AR211" s="249">
        <f>100/AI211</f>
        <v>8</v>
      </c>
      <c r="AS211" s="250">
        <f>IF(AQ211&lt;AR211,M211-(M211*AI211/100)*AQ211,0)</f>
        <v>0</v>
      </c>
      <c r="AT211" s="213"/>
      <c r="AU211" s="213"/>
      <c r="AV211" s="213"/>
      <c r="AW211" s="213"/>
      <c r="AX211" s="213"/>
      <c r="AY211" s="213"/>
      <c r="AZ211" s="213"/>
      <c r="BA211" s="213"/>
      <c r="BB211" s="213"/>
      <c r="BC211" s="213"/>
      <c r="BD211" s="213"/>
      <c r="BE211" s="213"/>
      <c r="BF211" s="213"/>
    </row>
    <row r="212" spans="1:58" s="215" customFormat="1" ht="25.5" x14ac:dyDescent="0.2">
      <c r="A212" s="212">
        <v>164</v>
      </c>
      <c r="B212" s="213" t="s">
        <v>863</v>
      </c>
      <c r="C212" s="213" t="s">
        <v>862</v>
      </c>
      <c r="D212" s="212" t="s">
        <v>755</v>
      </c>
      <c r="E212" s="213"/>
      <c r="F212" s="213"/>
      <c r="G212" s="213"/>
      <c r="H212" s="213"/>
      <c r="I212" s="212"/>
      <c r="J212" s="212"/>
      <c r="K212" s="212"/>
      <c r="L212" s="212"/>
      <c r="M212" s="214">
        <v>25500000</v>
      </c>
      <c r="N212" s="214">
        <v>0</v>
      </c>
      <c r="O212" s="267"/>
      <c r="P212" s="267"/>
      <c r="Q212" s="267"/>
      <c r="R212" s="267"/>
      <c r="S212" s="267"/>
      <c r="T212" s="267"/>
      <c r="U212" s="267"/>
      <c r="V212" s="267"/>
      <c r="W212" s="267"/>
      <c r="X212" s="267"/>
      <c r="Y212" s="267"/>
      <c r="Z212" s="214"/>
      <c r="AA212" s="214"/>
      <c r="AB212" s="214"/>
      <c r="AC212" s="214"/>
      <c r="AD212" s="214"/>
      <c r="AE212" s="248" t="s">
        <v>750</v>
      </c>
      <c r="AF212" s="248" t="s">
        <v>864</v>
      </c>
      <c r="AG212" s="248" t="s">
        <v>865</v>
      </c>
      <c r="AH212" s="249">
        <v>1</v>
      </c>
      <c r="AI212" s="249">
        <v>12.5</v>
      </c>
      <c r="AJ212" s="250"/>
      <c r="AK212" s="248" t="s">
        <v>271</v>
      </c>
      <c r="AL212" s="248" t="s">
        <v>280</v>
      </c>
      <c r="AM212" s="248" t="s">
        <v>52</v>
      </c>
      <c r="AN212" s="248"/>
      <c r="AO212" s="248"/>
      <c r="AP212" s="248"/>
      <c r="AQ212" s="249">
        <f>2024-RIGHT(D212,4)</f>
        <v>9</v>
      </c>
      <c r="AR212" s="249">
        <f>100/AI212</f>
        <v>8</v>
      </c>
      <c r="AS212" s="250">
        <f>IF(AQ212&lt;AR212,M212-(M212*AI212/100)*AQ212,0)</f>
        <v>0</v>
      </c>
      <c r="AT212" s="213"/>
      <c r="AU212" s="213"/>
      <c r="AV212" s="213"/>
      <c r="AW212" s="213"/>
      <c r="AX212" s="213"/>
      <c r="AY212" s="213"/>
      <c r="AZ212" s="213"/>
      <c r="BA212" s="213"/>
      <c r="BB212" s="213"/>
      <c r="BC212" s="213"/>
      <c r="BD212" s="213"/>
      <c r="BE212" s="213"/>
      <c r="BF212" s="213"/>
    </row>
    <row r="213" spans="1:58" s="215" customFormat="1" ht="25.5" x14ac:dyDescent="0.2">
      <c r="A213" s="212">
        <v>165</v>
      </c>
      <c r="B213" s="213" t="s">
        <v>867</v>
      </c>
      <c r="C213" s="213" t="s">
        <v>866</v>
      </c>
      <c r="D213" s="212" t="s">
        <v>755</v>
      </c>
      <c r="E213" s="212" t="s">
        <v>39</v>
      </c>
      <c r="F213" s="212">
        <v>1</v>
      </c>
      <c r="G213" s="212">
        <v>1</v>
      </c>
      <c r="H213" s="212">
        <f>G213-F213</f>
        <v>0</v>
      </c>
      <c r="I213" s="212"/>
      <c r="J213" s="212"/>
      <c r="K213" s="212"/>
      <c r="L213" s="212"/>
      <c r="M213" s="214">
        <v>23500000</v>
      </c>
      <c r="N213" s="214">
        <v>0</v>
      </c>
      <c r="O213" s="267"/>
      <c r="P213" s="267"/>
      <c r="Q213" s="267">
        <v>1</v>
      </c>
      <c r="R213" s="267"/>
      <c r="S213" s="267"/>
      <c r="T213" s="267"/>
      <c r="U213" s="267"/>
      <c r="V213" s="267">
        <v>1</v>
      </c>
      <c r="W213" s="267"/>
      <c r="X213" s="267"/>
      <c r="Y213" s="267"/>
      <c r="Z213" s="214"/>
      <c r="AA213" s="214"/>
      <c r="AB213" s="214"/>
      <c r="AC213" s="214"/>
      <c r="AD213" s="214"/>
      <c r="AE213" s="248" t="s">
        <v>750</v>
      </c>
      <c r="AF213" s="248" t="s">
        <v>868</v>
      </c>
      <c r="AG213" s="248" t="s">
        <v>869</v>
      </c>
      <c r="AH213" s="249">
        <v>1</v>
      </c>
      <c r="AI213" s="249">
        <v>12.5</v>
      </c>
      <c r="AJ213" s="250"/>
      <c r="AK213" s="248" t="s">
        <v>271</v>
      </c>
      <c r="AL213" s="248" t="s">
        <v>280</v>
      </c>
      <c r="AM213" s="248" t="s">
        <v>52</v>
      </c>
      <c r="AN213" s="248"/>
      <c r="AO213" s="248"/>
      <c r="AP213" s="248"/>
      <c r="AQ213" s="249">
        <f>2024-RIGHT(D213,4)</f>
        <v>9</v>
      </c>
      <c r="AR213" s="249">
        <f>100/AI213</f>
        <v>8</v>
      </c>
      <c r="AS213" s="250">
        <f>IF(AQ213&lt;AR213,M213-(M213*AI213/100)*AQ213,0)</f>
        <v>0</v>
      </c>
      <c r="AT213" s="213"/>
      <c r="AU213" s="213"/>
      <c r="AV213" s="213"/>
      <c r="AW213" s="213"/>
      <c r="AX213" s="213"/>
      <c r="AY213" s="213"/>
      <c r="AZ213" s="213"/>
      <c r="BA213" s="213"/>
      <c r="BB213" s="213"/>
      <c r="BC213" s="213"/>
      <c r="BD213" s="213"/>
      <c r="BE213" s="213"/>
      <c r="BF213" s="213"/>
    </row>
    <row r="214" spans="1:58" s="215" customFormat="1" ht="25.5" x14ac:dyDescent="0.2">
      <c r="A214" s="212">
        <v>166</v>
      </c>
      <c r="B214" s="213" t="s">
        <v>867</v>
      </c>
      <c r="C214" s="213" t="s">
        <v>870</v>
      </c>
      <c r="D214" s="212" t="s">
        <v>755</v>
      </c>
      <c r="E214" s="212" t="s">
        <v>39</v>
      </c>
      <c r="F214" s="212">
        <v>1</v>
      </c>
      <c r="G214" s="212">
        <v>1</v>
      </c>
      <c r="H214" s="212">
        <f t="shared" ref="H214:H221" si="7">G214-F214</f>
        <v>0</v>
      </c>
      <c r="I214" s="212"/>
      <c r="J214" s="212"/>
      <c r="K214" s="212"/>
      <c r="L214" s="212"/>
      <c r="M214" s="214">
        <v>23500000</v>
      </c>
      <c r="N214" s="214">
        <v>0</v>
      </c>
      <c r="O214" s="267"/>
      <c r="P214" s="267"/>
      <c r="Q214" s="267">
        <v>1</v>
      </c>
      <c r="R214" s="267"/>
      <c r="S214" s="267"/>
      <c r="T214" s="267"/>
      <c r="U214" s="267"/>
      <c r="V214" s="267">
        <v>1</v>
      </c>
      <c r="W214" s="267"/>
      <c r="X214" s="267"/>
      <c r="Y214" s="267"/>
      <c r="Z214" s="214"/>
      <c r="AA214" s="214"/>
      <c r="AB214" s="214"/>
      <c r="AC214" s="214"/>
      <c r="AD214" s="214"/>
      <c r="AE214" s="248" t="s">
        <v>750</v>
      </c>
      <c r="AF214" s="248" t="s">
        <v>868</v>
      </c>
      <c r="AG214" s="248" t="s">
        <v>869</v>
      </c>
      <c r="AH214" s="249">
        <v>1</v>
      </c>
      <c r="AI214" s="249">
        <v>12.5</v>
      </c>
      <c r="AJ214" s="250"/>
      <c r="AK214" s="248" t="s">
        <v>271</v>
      </c>
      <c r="AL214" s="248" t="s">
        <v>280</v>
      </c>
      <c r="AM214" s="248" t="s">
        <v>52</v>
      </c>
      <c r="AN214" s="248"/>
      <c r="AO214" s="248"/>
      <c r="AP214" s="248"/>
      <c r="AQ214" s="249">
        <f>2024-RIGHT(D214,4)</f>
        <v>9</v>
      </c>
      <c r="AR214" s="249">
        <f>100/AI214</f>
        <v>8</v>
      </c>
      <c r="AS214" s="250">
        <f>IF(AQ214&lt;AR214,M214-(M214*AI214/100)*AQ214,0)</f>
        <v>0</v>
      </c>
      <c r="AT214" s="213"/>
      <c r="AU214" s="213"/>
      <c r="AV214" s="213"/>
      <c r="AW214" s="213"/>
      <c r="AX214" s="213"/>
      <c r="AY214" s="213"/>
      <c r="AZ214" s="213"/>
      <c r="BA214" s="213"/>
      <c r="BB214" s="213"/>
      <c r="BC214" s="213"/>
      <c r="BD214" s="213"/>
      <c r="BE214" s="213"/>
      <c r="BF214" s="213"/>
    </row>
    <row r="215" spans="1:58" s="215" customFormat="1" ht="25.5" x14ac:dyDescent="0.2">
      <c r="A215" s="212">
        <v>167</v>
      </c>
      <c r="B215" s="213" t="s">
        <v>867</v>
      </c>
      <c r="C215" s="213" t="s">
        <v>871</v>
      </c>
      <c r="D215" s="212" t="s">
        <v>755</v>
      </c>
      <c r="E215" s="212" t="s">
        <v>39</v>
      </c>
      <c r="F215" s="212">
        <v>1</v>
      </c>
      <c r="G215" s="212">
        <v>1</v>
      </c>
      <c r="H215" s="212">
        <f t="shared" si="7"/>
        <v>0</v>
      </c>
      <c r="I215" s="212"/>
      <c r="J215" s="212"/>
      <c r="K215" s="212"/>
      <c r="L215" s="212"/>
      <c r="M215" s="214">
        <v>23500000</v>
      </c>
      <c r="N215" s="214">
        <v>0</v>
      </c>
      <c r="O215" s="267"/>
      <c r="P215" s="267"/>
      <c r="Q215" s="267">
        <v>1</v>
      </c>
      <c r="R215" s="267"/>
      <c r="S215" s="267"/>
      <c r="T215" s="267"/>
      <c r="U215" s="267"/>
      <c r="V215" s="267">
        <v>1</v>
      </c>
      <c r="W215" s="267"/>
      <c r="X215" s="267"/>
      <c r="Y215" s="267"/>
      <c r="Z215" s="214"/>
      <c r="AA215" s="214"/>
      <c r="AB215" s="214"/>
      <c r="AC215" s="214"/>
      <c r="AD215" s="214"/>
      <c r="AE215" s="248" t="s">
        <v>750</v>
      </c>
      <c r="AF215" s="248" t="s">
        <v>868</v>
      </c>
      <c r="AG215" s="248" t="s">
        <v>869</v>
      </c>
      <c r="AH215" s="249">
        <v>1</v>
      </c>
      <c r="AI215" s="249">
        <v>12.5</v>
      </c>
      <c r="AJ215" s="250"/>
      <c r="AK215" s="248" t="s">
        <v>271</v>
      </c>
      <c r="AL215" s="248" t="s">
        <v>280</v>
      </c>
      <c r="AM215" s="248" t="s">
        <v>52</v>
      </c>
      <c r="AN215" s="248"/>
      <c r="AO215" s="248"/>
      <c r="AP215" s="248"/>
      <c r="AQ215" s="249">
        <f>2024-RIGHT(D215,4)</f>
        <v>9</v>
      </c>
      <c r="AR215" s="249">
        <f>100/AI215</f>
        <v>8</v>
      </c>
      <c r="AS215" s="250">
        <f>IF(AQ215&lt;AR215,M215-(M215*AI215/100)*AQ215,0)</f>
        <v>0</v>
      </c>
      <c r="AT215" s="213"/>
      <c r="AU215" s="213"/>
      <c r="AV215" s="213"/>
      <c r="AW215" s="213"/>
      <c r="AX215" s="213"/>
      <c r="AY215" s="213"/>
      <c r="AZ215" s="213"/>
      <c r="BA215" s="213"/>
      <c r="BB215" s="213"/>
      <c r="BC215" s="213"/>
      <c r="BD215" s="213"/>
      <c r="BE215" s="213"/>
      <c r="BF215" s="213"/>
    </row>
    <row r="216" spans="1:58" s="215" customFormat="1" ht="25.5" x14ac:dyDescent="0.2">
      <c r="A216" s="212">
        <v>168</v>
      </c>
      <c r="B216" s="213" t="s">
        <v>867</v>
      </c>
      <c r="C216" s="213" t="s">
        <v>872</v>
      </c>
      <c r="D216" s="212" t="s">
        <v>755</v>
      </c>
      <c r="E216" s="212" t="s">
        <v>39</v>
      </c>
      <c r="F216" s="212">
        <v>1</v>
      </c>
      <c r="G216" s="212">
        <v>1</v>
      </c>
      <c r="H216" s="212">
        <f t="shared" si="7"/>
        <v>0</v>
      </c>
      <c r="I216" s="212"/>
      <c r="J216" s="212"/>
      <c r="K216" s="212"/>
      <c r="L216" s="212"/>
      <c r="M216" s="214">
        <v>23500000</v>
      </c>
      <c r="N216" s="214">
        <v>0</v>
      </c>
      <c r="O216" s="267"/>
      <c r="P216" s="267"/>
      <c r="Q216" s="267">
        <v>1</v>
      </c>
      <c r="R216" s="267"/>
      <c r="S216" s="267"/>
      <c r="T216" s="267"/>
      <c r="U216" s="267"/>
      <c r="V216" s="267">
        <v>1</v>
      </c>
      <c r="W216" s="267"/>
      <c r="X216" s="267"/>
      <c r="Y216" s="267"/>
      <c r="Z216" s="214"/>
      <c r="AA216" s="214"/>
      <c r="AB216" s="214"/>
      <c r="AC216" s="214"/>
      <c r="AD216" s="214"/>
      <c r="AE216" s="248" t="s">
        <v>750</v>
      </c>
      <c r="AF216" s="248" t="s">
        <v>868</v>
      </c>
      <c r="AG216" s="248" t="s">
        <v>869</v>
      </c>
      <c r="AH216" s="249">
        <v>1</v>
      </c>
      <c r="AI216" s="249">
        <v>12.5</v>
      </c>
      <c r="AJ216" s="250"/>
      <c r="AK216" s="248" t="s">
        <v>271</v>
      </c>
      <c r="AL216" s="248" t="s">
        <v>280</v>
      </c>
      <c r="AM216" s="248" t="s">
        <v>52</v>
      </c>
      <c r="AN216" s="248"/>
      <c r="AO216" s="248"/>
      <c r="AP216" s="248"/>
      <c r="AQ216" s="249">
        <f>2024-RIGHT(D216,4)</f>
        <v>9</v>
      </c>
      <c r="AR216" s="249">
        <f>100/AI216</f>
        <v>8</v>
      </c>
      <c r="AS216" s="250">
        <f>IF(AQ216&lt;AR216,M216-(M216*AI216/100)*AQ216,0)</f>
        <v>0</v>
      </c>
      <c r="AT216" s="213"/>
      <c r="AU216" s="213"/>
      <c r="AV216" s="213"/>
      <c r="AW216" s="213"/>
      <c r="AX216" s="213"/>
      <c r="AY216" s="213"/>
      <c r="AZ216" s="213"/>
      <c r="BA216" s="213"/>
      <c r="BB216" s="213"/>
      <c r="BC216" s="213"/>
      <c r="BD216" s="213"/>
      <c r="BE216" s="213"/>
      <c r="BF216" s="213"/>
    </row>
    <row r="217" spans="1:58" s="215" customFormat="1" ht="25.5" x14ac:dyDescent="0.2">
      <c r="A217" s="212">
        <v>169</v>
      </c>
      <c r="B217" s="213" t="s">
        <v>867</v>
      </c>
      <c r="C217" s="213" t="s">
        <v>873</v>
      </c>
      <c r="D217" s="212" t="s">
        <v>755</v>
      </c>
      <c r="E217" s="212" t="s">
        <v>39</v>
      </c>
      <c r="F217" s="212">
        <v>1</v>
      </c>
      <c r="G217" s="212">
        <v>1</v>
      </c>
      <c r="H217" s="212">
        <f t="shared" si="7"/>
        <v>0</v>
      </c>
      <c r="I217" s="212"/>
      <c r="J217" s="212"/>
      <c r="K217" s="212"/>
      <c r="L217" s="212"/>
      <c r="M217" s="214">
        <v>23500000</v>
      </c>
      <c r="N217" s="214">
        <v>0</v>
      </c>
      <c r="O217" s="267"/>
      <c r="P217" s="267"/>
      <c r="Q217" s="267">
        <v>1</v>
      </c>
      <c r="R217" s="267"/>
      <c r="S217" s="267"/>
      <c r="T217" s="267"/>
      <c r="U217" s="267"/>
      <c r="V217" s="267">
        <v>1</v>
      </c>
      <c r="W217" s="267"/>
      <c r="X217" s="267"/>
      <c r="Y217" s="267"/>
      <c r="Z217" s="214"/>
      <c r="AA217" s="214"/>
      <c r="AB217" s="214"/>
      <c r="AC217" s="214"/>
      <c r="AD217" s="214"/>
      <c r="AE217" s="248" t="s">
        <v>750</v>
      </c>
      <c r="AF217" s="248" t="s">
        <v>868</v>
      </c>
      <c r="AG217" s="248" t="s">
        <v>869</v>
      </c>
      <c r="AH217" s="249">
        <v>1</v>
      </c>
      <c r="AI217" s="249">
        <v>12.5</v>
      </c>
      <c r="AJ217" s="250"/>
      <c r="AK217" s="248" t="s">
        <v>271</v>
      </c>
      <c r="AL217" s="248" t="s">
        <v>280</v>
      </c>
      <c r="AM217" s="248" t="s">
        <v>52</v>
      </c>
      <c r="AN217" s="248"/>
      <c r="AO217" s="248"/>
      <c r="AP217" s="248"/>
      <c r="AQ217" s="249">
        <f>2024-RIGHT(D217,4)</f>
        <v>9</v>
      </c>
      <c r="AR217" s="249">
        <f>100/AI217</f>
        <v>8</v>
      </c>
      <c r="AS217" s="250">
        <f>IF(AQ217&lt;AR217,M217-(M217*AI217/100)*AQ217,0)</f>
        <v>0</v>
      </c>
      <c r="AT217" s="213"/>
      <c r="AU217" s="213"/>
      <c r="AV217" s="213"/>
      <c r="AW217" s="213"/>
      <c r="AX217" s="213"/>
      <c r="AY217" s="213"/>
      <c r="AZ217" s="213"/>
      <c r="BA217" s="213"/>
      <c r="BB217" s="213"/>
      <c r="BC217" s="213"/>
      <c r="BD217" s="213"/>
      <c r="BE217" s="213"/>
      <c r="BF217" s="213"/>
    </row>
    <row r="218" spans="1:58" s="215" customFormat="1" ht="25.5" x14ac:dyDescent="0.2">
      <c r="A218" s="212">
        <v>170</v>
      </c>
      <c r="B218" s="213" t="s">
        <v>875</v>
      </c>
      <c r="C218" s="213" t="s">
        <v>874</v>
      </c>
      <c r="D218" s="212" t="s">
        <v>755</v>
      </c>
      <c r="E218" s="212" t="s">
        <v>39</v>
      </c>
      <c r="F218" s="212">
        <v>1</v>
      </c>
      <c r="G218" s="212">
        <v>1</v>
      </c>
      <c r="H218" s="212">
        <f t="shared" si="7"/>
        <v>0</v>
      </c>
      <c r="I218" s="212"/>
      <c r="J218" s="212"/>
      <c r="K218" s="212"/>
      <c r="L218" s="212"/>
      <c r="M218" s="214">
        <v>14600000</v>
      </c>
      <c r="N218" s="214">
        <v>0</v>
      </c>
      <c r="O218" s="267"/>
      <c r="P218" s="267"/>
      <c r="Q218" s="267">
        <v>1</v>
      </c>
      <c r="R218" s="267"/>
      <c r="S218" s="267"/>
      <c r="T218" s="267"/>
      <c r="U218" s="267"/>
      <c r="V218" s="267">
        <v>1</v>
      </c>
      <c r="W218" s="267"/>
      <c r="X218" s="267"/>
      <c r="Y218" s="267"/>
      <c r="Z218" s="214"/>
      <c r="AA218" s="214"/>
      <c r="AB218" s="214"/>
      <c r="AC218" s="214"/>
      <c r="AD218" s="214"/>
      <c r="AE218" s="248" t="s">
        <v>750</v>
      </c>
      <c r="AF218" s="248" t="s">
        <v>876</v>
      </c>
      <c r="AG218" s="248" t="s">
        <v>877</v>
      </c>
      <c r="AH218" s="249">
        <v>1</v>
      </c>
      <c r="AI218" s="249">
        <v>12.5</v>
      </c>
      <c r="AJ218" s="250"/>
      <c r="AK218" s="248" t="s">
        <v>271</v>
      </c>
      <c r="AL218" s="248" t="s">
        <v>280</v>
      </c>
      <c r="AM218" s="248" t="s">
        <v>52</v>
      </c>
      <c r="AN218" s="248"/>
      <c r="AO218" s="248"/>
      <c r="AP218" s="248"/>
      <c r="AQ218" s="249">
        <f>2024-RIGHT(D218,4)</f>
        <v>9</v>
      </c>
      <c r="AR218" s="249">
        <f>100/AI218</f>
        <v>8</v>
      </c>
      <c r="AS218" s="250">
        <f>IF(AQ218&lt;AR218,M218-(M218*AI218/100)*AQ218,0)</f>
        <v>0</v>
      </c>
      <c r="AT218" s="213"/>
      <c r="AU218" s="213"/>
      <c r="AV218" s="213"/>
      <c r="AW218" s="213"/>
      <c r="AX218" s="213"/>
      <c r="AY218" s="213"/>
      <c r="AZ218" s="213"/>
      <c r="BA218" s="213"/>
      <c r="BB218" s="213"/>
      <c r="BC218" s="213"/>
      <c r="BD218" s="213"/>
      <c r="BE218" s="213"/>
      <c r="BF218" s="213"/>
    </row>
    <row r="219" spans="1:58" s="215" customFormat="1" ht="25.5" x14ac:dyDescent="0.2">
      <c r="A219" s="212">
        <v>171</v>
      </c>
      <c r="B219" s="213" t="s">
        <v>879</v>
      </c>
      <c r="C219" s="213" t="s">
        <v>878</v>
      </c>
      <c r="D219" s="212" t="s">
        <v>818</v>
      </c>
      <c r="E219" s="212" t="s">
        <v>39</v>
      </c>
      <c r="F219" s="212">
        <v>1</v>
      </c>
      <c r="G219" s="212">
        <v>1</v>
      </c>
      <c r="H219" s="212">
        <f t="shared" si="7"/>
        <v>0</v>
      </c>
      <c r="I219" s="212"/>
      <c r="J219" s="212"/>
      <c r="K219" s="212"/>
      <c r="L219" s="212"/>
      <c r="M219" s="214">
        <v>26800000</v>
      </c>
      <c r="N219" s="214">
        <v>0</v>
      </c>
      <c r="O219" s="267"/>
      <c r="P219" s="267"/>
      <c r="Q219" s="267">
        <v>1</v>
      </c>
      <c r="R219" s="267"/>
      <c r="S219" s="267"/>
      <c r="T219" s="267"/>
      <c r="U219" s="267"/>
      <c r="V219" s="267">
        <v>1</v>
      </c>
      <c r="W219" s="267"/>
      <c r="X219" s="267"/>
      <c r="Y219" s="267"/>
      <c r="Z219" s="214"/>
      <c r="AA219" s="214"/>
      <c r="AB219" s="214"/>
      <c r="AC219" s="214"/>
      <c r="AD219" s="214"/>
      <c r="AE219" s="248" t="s">
        <v>814</v>
      </c>
      <c r="AF219" s="248" t="s">
        <v>880</v>
      </c>
      <c r="AG219" s="248"/>
      <c r="AH219" s="249">
        <v>1</v>
      </c>
      <c r="AI219" s="249">
        <v>12.5</v>
      </c>
      <c r="AJ219" s="250"/>
      <c r="AK219" s="248" t="s">
        <v>271</v>
      </c>
      <c r="AL219" s="248" t="s">
        <v>280</v>
      </c>
      <c r="AM219" s="248" t="s">
        <v>52</v>
      </c>
      <c r="AN219" s="248"/>
      <c r="AO219" s="248"/>
      <c r="AP219" s="248"/>
      <c r="AQ219" s="249">
        <f>2024-RIGHT(D219,4)</f>
        <v>9</v>
      </c>
      <c r="AR219" s="249">
        <f>100/AI219</f>
        <v>8</v>
      </c>
      <c r="AS219" s="250">
        <f>IF(AQ219&lt;AR219,M219-(M219*AI219/100)*AQ219,0)</f>
        <v>0</v>
      </c>
      <c r="AT219" s="213"/>
      <c r="AU219" s="213"/>
      <c r="AV219" s="213"/>
      <c r="AW219" s="213"/>
      <c r="AX219" s="213"/>
      <c r="AY219" s="213"/>
      <c r="AZ219" s="213"/>
      <c r="BA219" s="213"/>
      <c r="BB219" s="213"/>
      <c r="BC219" s="213"/>
      <c r="BD219" s="213"/>
      <c r="BE219" s="213"/>
      <c r="BF219" s="213"/>
    </row>
    <row r="220" spans="1:58" s="215" customFormat="1" ht="25.5" x14ac:dyDescent="0.2">
      <c r="A220" s="212">
        <v>172</v>
      </c>
      <c r="B220" s="213" t="s">
        <v>879</v>
      </c>
      <c r="C220" s="213" t="s">
        <v>881</v>
      </c>
      <c r="D220" s="212" t="s">
        <v>818</v>
      </c>
      <c r="E220" s="212" t="s">
        <v>39</v>
      </c>
      <c r="F220" s="212">
        <v>1</v>
      </c>
      <c r="G220" s="212">
        <v>1</v>
      </c>
      <c r="H220" s="212">
        <f t="shared" si="7"/>
        <v>0</v>
      </c>
      <c r="I220" s="212"/>
      <c r="J220" s="212"/>
      <c r="K220" s="212"/>
      <c r="L220" s="212"/>
      <c r="M220" s="214">
        <v>26800000</v>
      </c>
      <c r="N220" s="214">
        <v>0</v>
      </c>
      <c r="O220" s="267"/>
      <c r="P220" s="267"/>
      <c r="Q220" s="267">
        <v>1</v>
      </c>
      <c r="R220" s="267"/>
      <c r="S220" s="267"/>
      <c r="T220" s="267"/>
      <c r="U220" s="267"/>
      <c r="V220" s="267">
        <v>1</v>
      </c>
      <c r="W220" s="267"/>
      <c r="X220" s="267"/>
      <c r="Y220" s="267"/>
      <c r="Z220" s="214"/>
      <c r="AA220" s="214"/>
      <c r="AB220" s="214"/>
      <c r="AC220" s="214"/>
      <c r="AD220" s="214"/>
      <c r="AE220" s="248" t="s">
        <v>814</v>
      </c>
      <c r="AF220" s="248" t="s">
        <v>880</v>
      </c>
      <c r="AG220" s="248"/>
      <c r="AH220" s="249">
        <v>1</v>
      </c>
      <c r="AI220" s="249">
        <v>12.5</v>
      </c>
      <c r="AJ220" s="250"/>
      <c r="AK220" s="248" t="s">
        <v>271</v>
      </c>
      <c r="AL220" s="248" t="s">
        <v>280</v>
      </c>
      <c r="AM220" s="248" t="s">
        <v>52</v>
      </c>
      <c r="AN220" s="248"/>
      <c r="AO220" s="248"/>
      <c r="AP220" s="248"/>
      <c r="AQ220" s="249">
        <f>2024-RIGHT(D220,4)</f>
        <v>9</v>
      </c>
      <c r="AR220" s="249">
        <f>100/AI220</f>
        <v>8</v>
      </c>
      <c r="AS220" s="250">
        <f>IF(AQ220&lt;AR220,M220-(M220*AI220/100)*AQ220,0)</f>
        <v>0</v>
      </c>
      <c r="AT220" s="213"/>
      <c r="AU220" s="213"/>
      <c r="AV220" s="213"/>
      <c r="AW220" s="213"/>
      <c r="AX220" s="213"/>
      <c r="AY220" s="213"/>
      <c r="AZ220" s="213"/>
      <c r="BA220" s="213"/>
      <c r="BB220" s="213"/>
      <c r="BC220" s="213"/>
      <c r="BD220" s="213"/>
      <c r="BE220" s="213"/>
      <c r="BF220" s="213"/>
    </row>
    <row r="221" spans="1:58" s="215" customFormat="1" ht="25.5" x14ac:dyDescent="0.2">
      <c r="A221" s="212">
        <v>173</v>
      </c>
      <c r="B221" s="213" t="s">
        <v>883</v>
      </c>
      <c r="C221" s="213" t="s">
        <v>882</v>
      </c>
      <c r="D221" s="212" t="s">
        <v>818</v>
      </c>
      <c r="E221" s="212" t="s">
        <v>39</v>
      </c>
      <c r="F221" s="212">
        <v>1</v>
      </c>
      <c r="G221" s="212">
        <v>1</v>
      </c>
      <c r="H221" s="212">
        <f t="shared" si="7"/>
        <v>0</v>
      </c>
      <c r="I221" s="212"/>
      <c r="J221" s="212"/>
      <c r="K221" s="212"/>
      <c r="L221" s="212"/>
      <c r="M221" s="214">
        <v>28900000</v>
      </c>
      <c r="N221" s="214">
        <v>0</v>
      </c>
      <c r="O221" s="267"/>
      <c r="P221" s="267"/>
      <c r="Q221" s="267">
        <v>1</v>
      </c>
      <c r="R221" s="267"/>
      <c r="S221" s="267"/>
      <c r="T221" s="267"/>
      <c r="U221" s="267"/>
      <c r="V221" s="267">
        <v>1</v>
      </c>
      <c r="W221" s="267"/>
      <c r="X221" s="267"/>
      <c r="Y221" s="267"/>
      <c r="Z221" s="214"/>
      <c r="AA221" s="214"/>
      <c r="AB221" s="214"/>
      <c r="AC221" s="214"/>
      <c r="AD221" s="214"/>
      <c r="AE221" s="248" t="s">
        <v>814</v>
      </c>
      <c r="AF221" s="248" t="s">
        <v>884</v>
      </c>
      <c r="AG221" s="248"/>
      <c r="AH221" s="249">
        <v>1</v>
      </c>
      <c r="AI221" s="249">
        <v>12.5</v>
      </c>
      <c r="AJ221" s="250"/>
      <c r="AK221" s="248" t="s">
        <v>271</v>
      </c>
      <c r="AL221" s="248" t="s">
        <v>280</v>
      </c>
      <c r="AM221" s="248" t="s">
        <v>52</v>
      </c>
      <c r="AN221" s="248"/>
      <c r="AO221" s="248"/>
      <c r="AP221" s="248"/>
      <c r="AQ221" s="249">
        <f>2024-RIGHT(D221,4)</f>
        <v>9</v>
      </c>
      <c r="AR221" s="249">
        <f>100/AI221</f>
        <v>8</v>
      </c>
      <c r="AS221" s="250">
        <f>IF(AQ221&lt;AR221,M221-(M221*AI221/100)*AQ221,0)</f>
        <v>0</v>
      </c>
      <c r="AT221" s="213"/>
      <c r="AU221" s="213"/>
      <c r="AV221" s="213"/>
      <c r="AW221" s="213"/>
      <c r="AX221" s="213"/>
      <c r="AY221" s="213"/>
      <c r="AZ221" s="213"/>
      <c r="BA221" s="213"/>
      <c r="BB221" s="213"/>
      <c r="BC221" s="213"/>
      <c r="BD221" s="213"/>
      <c r="BE221" s="213"/>
      <c r="BF221" s="213"/>
    </row>
    <row r="222" spans="1:58" s="215" customFormat="1" ht="25.5" x14ac:dyDescent="0.2">
      <c r="A222" s="212">
        <v>174</v>
      </c>
      <c r="B222" s="213" t="s">
        <v>887</v>
      </c>
      <c r="C222" s="213" t="s">
        <v>886</v>
      </c>
      <c r="D222" s="212" t="s">
        <v>889</v>
      </c>
      <c r="E222" s="212"/>
      <c r="F222" s="212"/>
      <c r="G222" s="212"/>
      <c r="H222" s="212"/>
      <c r="I222" s="212"/>
      <c r="J222" s="212"/>
      <c r="K222" s="212"/>
      <c r="L222" s="212"/>
      <c r="M222" s="214">
        <v>16575000</v>
      </c>
      <c r="N222" s="214">
        <v>0</v>
      </c>
      <c r="O222" s="267"/>
      <c r="P222" s="267"/>
      <c r="Q222" s="267"/>
      <c r="R222" s="267"/>
      <c r="S222" s="267"/>
      <c r="T222" s="267"/>
      <c r="U222" s="267"/>
      <c r="V222" s="267"/>
      <c r="W222" s="267"/>
      <c r="X222" s="267"/>
      <c r="Y222" s="267"/>
      <c r="Z222" s="214"/>
      <c r="AA222" s="214"/>
      <c r="AB222" s="214"/>
      <c r="AC222" s="214"/>
      <c r="AD222" s="214"/>
      <c r="AE222" s="248" t="s">
        <v>885</v>
      </c>
      <c r="AF222" s="248" t="s">
        <v>888</v>
      </c>
      <c r="AG222" s="248"/>
      <c r="AH222" s="249">
        <v>1</v>
      </c>
      <c r="AI222" s="249">
        <v>12.5</v>
      </c>
      <c r="AJ222" s="250"/>
      <c r="AK222" s="248" t="s">
        <v>271</v>
      </c>
      <c r="AL222" s="248" t="s">
        <v>280</v>
      </c>
      <c r="AM222" s="248" t="s">
        <v>52</v>
      </c>
      <c r="AN222" s="248"/>
      <c r="AO222" s="248"/>
      <c r="AP222" s="248"/>
      <c r="AQ222" s="249">
        <f>2024-RIGHT(D222,4)</f>
        <v>9</v>
      </c>
      <c r="AR222" s="249">
        <f>100/AI222</f>
        <v>8</v>
      </c>
      <c r="AS222" s="250">
        <f>IF(AQ222&lt;AR222,M222-(M222*AI222/100)*AQ222,0)</f>
        <v>0</v>
      </c>
      <c r="AT222" s="213"/>
      <c r="AU222" s="213"/>
      <c r="AV222" s="213"/>
      <c r="AW222" s="213"/>
      <c r="AX222" s="213"/>
      <c r="AY222" s="213"/>
      <c r="AZ222" s="213"/>
      <c r="BA222" s="213"/>
      <c r="BB222" s="213"/>
      <c r="BC222" s="213"/>
      <c r="BD222" s="213"/>
      <c r="BE222" s="213"/>
      <c r="BF222" s="213"/>
    </row>
    <row r="223" spans="1:58" s="215" customFormat="1" ht="25.5" x14ac:dyDescent="0.2">
      <c r="A223" s="212">
        <v>175</v>
      </c>
      <c r="B223" s="213" t="s">
        <v>887</v>
      </c>
      <c r="C223" s="213" t="s">
        <v>890</v>
      </c>
      <c r="D223" s="212" t="s">
        <v>889</v>
      </c>
      <c r="E223" s="212"/>
      <c r="F223" s="212"/>
      <c r="G223" s="212"/>
      <c r="H223" s="212"/>
      <c r="I223" s="212"/>
      <c r="J223" s="212"/>
      <c r="K223" s="212"/>
      <c r="L223" s="212"/>
      <c r="M223" s="214">
        <v>16150000</v>
      </c>
      <c r="N223" s="214">
        <v>0</v>
      </c>
      <c r="O223" s="267"/>
      <c r="P223" s="267"/>
      <c r="Q223" s="267"/>
      <c r="R223" s="267"/>
      <c r="S223" s="267"/>
      <c r="T223" s="267"/>
      <c r="U223" s="267"/>
      <c r="V223" s="267"/>
      <c r="W223" s="267"/>
      <c r="X223" s="267"/>
      <c r="Y223" s="267"/>
      <c r="Z223" s="214"/>
      <c r="AA223" s="214"/>
      <c r="AB223" s="214"/>
      <c r="AC223" s="214"/>
      <c r="AD223" s="214"/>
      <c r="AE223" s="248" t="s">
        <v>885</v>
      </c>
      <c r="AF223" s="248" t="s">
        <v>891</v>
      </c>
      <c r="AG223" s="248"/>
      <c r="AH223" s="249">
        <v>1</v>
      </c>
      <c r="AI223" s="249">
        <v>12.5</v>
      </c>
      <c r="AJ223" s="250"/>
      <c r="AK223" s="248" t="s">
        <v>271</v>
      </c>
      <c r="AL223" s="248" t="s">
        <v>280</v>
      </c>
      <c r="AM223" s="248" t="s">
        <v>52</v>
      </c>
      <c r="AN223" s="248"/>
      <c r="AO223" s="248"/>
      <c r="AP223" s="248"/>
      <c r="AQ223" s="249">
        <f>2024-RIGHT(D223,4)</f>
        <v>9</v>
      </c>
      <c r="AR223" s="249">
        <f>100/AI223</f>
        <v>8</v>
      </c>
      <c r="AS223" s="250">
        <f>IF(AQ223&lt;AR223,M223-(M223*AI223/100)*AQ223,0)</f>
        <v>0</v>
      </c>
      <c r="AT223" s="213"/>
      <c r="AU223" s="213"/>
      <c r="AV223" s="213"/>
      <c r="AW223" s="213"/>
      <c r="AX223" s="213"/>
      <c r="AY223" s="213"/>
      <c r="AZ223" s="213"/>
      <c r="BA223" s="213"/>
      <c r="BB223" s="213"/>
      <c r="BC223" s="213"/>
      <c r="BD223" s="213"/>
      <c r="BE223" s="213"/>
      <c r="BF223" s="213"/>
    </row>
    <row r="224" spans="1:58" s="215" customFormat="1" ht="25.5" x14ac:dyDescent="0.2">
      <c r="A224" s="212">
        <v>176</v>
      </c>
      <c r="B224" s="213" t="s">
        <v>887</v>
      </c>
      <c r="C224" s="213" t="s">
        <v>892</v>
      </c>
      <c r="D224" s="212" t="s">
        <v>889</v>
      </c>
      <c r="E224" s="212" t="s">
        <v>39</v>
      </c>
      <c r="F224" s="212">
        <v>1</v>
      </c>
      <c r="G224" s="212">
        <v>1</v>
      </c>
      <c r="H224" s="212">
        <f>G224-F224</f>
        <v>0</v>
      </c>
      <c r="I224" s="212"/>
      <c r="J224" s="212"/>
      <c r="K224" s="212"/>
      <c r="L224" s="212"/>
      <c r="M224" s="214">
        <v>16350000</v>
      </c>
      <c r="N224" s="214">
        <v>0</v>
      </c>
      <c r="O224" s="267"/>
      <c r="P224" s="267"/>
      <c r="Q224" s="267"/>
      <c r="R224" s="267"/>
      <c r="S224" s="267"/>
      <c r="T224" s="267"/>
      <c r="U224" s="267"/>
      <c r="V224" s="267"/>
      <c r="W224" s="267"/>
      <c r="X224" s="267"/>
      <c r="Y224" s="267"/>
      <c r="Z224" s="214"/>
      <c r="AA224" s="214"/>
      <c r="AB224" s="214"/>
      <c r="AC224" s="214"/>
      <c r="AD224" s="214"/>
      <c r="AE224" s="248" t="s">
        <v>885</v>
      </c>
      <c r="AF224" s="248" t="s">
        <v>893</v>
      </c>
      <c r="AG224" s="248"/>
      <c r="AH224" s="249">
        <v>1</v>
      </c>
      <c r="AI224" s="249">
        <v>12.5</v>
      </c>
      <c r="AJ224" s="250"/>
      <c r="AK224" s="248" t="s">
        <v>271</v>
      </c>
      <c r="AL224" s="248" t="s">
        <v>280</v>
      </c>
      <c r="AM224" s="248" t="s">
        <v>52</v>
      </c>
      <c r="AN224" s="248"/>
      <c r="AO224" s="248"/>
      <c r="AP224" s="248"/>
      <c r="AQ224" s="249">
        <f>2024-RIGHT(D224,4)</f>
        <v>9</v>
      </c>
      <c r="AR224" s="249">
        <f>100/AI224</f>
        <v>8</v>
      </c>
      <c r="AS224" s="250">
        <f>IF(AQ224&lt;AR224,M224-(M224*AI224/100)*AQ224,0)</f>
        <v>0</v>
      </c>
      <c r="AT224" s="213"/>
      <c r="AU224" s="213"/>
      <c r="AV224" s="213"/>
      <c r="AW224" s="213"/>
      <c r="AX224" s="213"/>
      <c r="AY224" s="213"/>
      <c r="AZ224" s="213"/>
      <c r="BA224" s="213"/>
      <c r="BB224" s="213"/>
      <c r="BC224" s="213"/>
      <c r="BD224" s="213"/>
      <c r="BE224" s="213"/>
      <c r="BF224" s="213"/>
    </row>
    <row r="225" spans="1:58" s="215" customFormat="1" ht="25.5" x14ac:dyDescent="0.2">
      <c r="A225" s="212">
        <v>177</v>
      </c>
      <c r="B225" s="213" t="s">
        <v>895</v>
      </c>
      <c r="C225" s="213" t="s">
        <v>894</v>
      </c>
      <c r="D225" s="212" t="s">
        <v>889</v>
      </c>
      <c r="E225" s="212"/>
      <c r="F225" s="212"/>
      <c r="G225" s="212"/>
      <c r="H225" s="212"/>
      <c r="I225" s="212"/>
      <c r="J225" s="212"/>
      <c r="K225" s="212"/>
      <c r="L225" s="212"/>
      <c r="M225" s="214">
        <v>15000000</v>
      </c>
      <c r="N225" s="214">
        <v>0</v>
      </c>
      <c r="O225" s="267"/>
      <c r="P225" s="267"/>
      <c r="Q225" s="267"/>
      <c r="R225" s="267"/>
      <c r="S225" s="267"/>
      <c r="T225" s="267"/>
      <c r="U225" s="267"/>
      <c r="V225" s="267"/>
      <c r="W225" s="267"/>
      <c r="X225" s="267"/>
      <c r="Y225" s="267"/>
      <c r="Z225" s="214"/>
      <c r="AA225" s="214"/>
      <c r="AB225" s="214"/>
      <c r="AC225" s="214"/>
      <c r="AD225" s="214"/>
      <c r="AE225" s="248" t="s">
        <v>885</v>
      </c>
      <c r="AF225" s="248" t="s">
        <v>896</v>
      </c>
      <c r="AG225" s="248"/>
      <c r="AH225" s="249">
        <v>1</v>
      </c>
      <c r="AI225" s="249">
        <v>12.5</v>
      </c>
      <c r="AJ225" s="250"/>
      <c r="AK225" s="248" t="s">
        <v>271</v>
      </c>
      <c r="AL225" s="248" t="s">
        <v>280</v>
      </c>
      <c r="AM225" s="248" t="s">
        <v>52</v>
      </c>
      <c r="AN225" s="248"/>
      <c r="AO225" s="248"/>
      <c r="AP225" s="248"/>
      <c r="AQ225" s="249">
        <f>2024-RIGHT(D225,4)</f>
        <v>9</v>
      </c>
      <c r="AR225" s="249">
        <f>100/AI225</f>
        <v>8</v>
      </c>
      <c r="AS225" s="250">
        <f>IF(AQ225&lt;AR225,M225-(M225*AI225/100)*AQ225,0)</f>
        <v>0</v>
      </c>
      <c r="AT225" s="213"/>
      <c r="AU225" s="213"/>
      <c r="AV225" s="213"/>
      <c r="AW225" s="213"/>
      <c r="AX225" s="213"/>
      <c r="AY225" s="213"/>
      <c r="AZ225" s="213"/>
      <c r="BA225" s="213"/>
      <c r="BB225" s="213"/>
      <c r="BC225" s="213"/>
      <c r="BD225" s="213"/>
      <c r="BE225" s="213"/>
      <c r="BF225" s="213"/>
    </row>
    <row r="226" spans="1:58" s="215" customFormat="1" ht="25.5" x14ac:dyDescent="0.2">
      <c r="A226" s="212">
        <v>178</v>
      </c>
      <c r="B226" s="213" t="s">
        <v>898</v>
      </c>
      <c r="C226" s="213" t="s">
        <v>897</v>
      </c>
      <c r="D226" s="212" t="s">
        <v>841</v>
      </c>
      <c r="E226" s="212" t="s">
        <v>39</v>
      </c>
      <c r="F226" s="212">
        <v>1</v>
      </c>
      <c r="G226" s="212">
        <v>1</v>
      </c>
      <c r="H226" s="212">
        <f>G226-F226</f>
        <v>0</v>
      </c>
      <c r="I226" s="212"/>
      <c r="J226" s="212"/>
      <c r="K226" s="212"/>
      <c r="L226" s="212"/>
      <c r="M226" s="214">
        <v>25500000</v>
      </c>
      <c r="N226" s="214">
        <v>0</v>
      </c>
      <c r="O226" s="267"/>
      <c r="P226" s="267"/>
      <c r="Q226" s="267">
        <v>1</v>
      </c>
      <c r="R226" s="267"/>
      <c r="S226" s="267"/>
      <c r="T226" s="267"/>
      <c r="U226" s="267"/>
      <c r="V226" s="267">
        <v>1</v>
      </c>
      <c r="W226" s="267"/>
      <c r="X226" s="267"/>
      <c r="Y226" s="267"/>
      <c r="Z226" s="214"/>
      <c r="AA226" s="214"/>
      <c r="AB226" s="214"/>
      <c r="AC226" s="214"/>
      <c r="AD226" s="214"/>
      <c r="AE226" s="248" t="s">
        <v>837</v>
      </c>
      <c r="AF226" s="248" t="s">
        <v>899</v>
      </c>
      <c r="AG226" s="248"/>
      <c r="AH226" s="249">
        <v>1</v>
      </c>
      <c r="AI226" s="249">
        <v>12.5</v>
      </c>
      <c r="AJ226" s="250"/>
      <c r="AK226" s="248" t="s">
        <v>271</v>
      </c>
      <c r="AL226" s="248" t="s">
        <v>272</v>
      </c>
      <c r="AM226" s="248" t="s">
        <v>52</v>
      </c>
      <c r="AN226" s="248"/>
      <c r="AO226" s="248"/>
      <c r="AP226" s="248"/>
      <c r="AQ226" s="249">
        <f>2024-RIGHT(D226,4)</f>
        <v>9</v>
      </c>
      <c r="AR226" s="249">
        <f>100/AI226</f>
        <v>8</v>
      </c>
      <c r="AS226" s="250">
        <f>IF(AQ226&lt;AR226,M226-(M226*AI226/100)*AQ226,0)</f>
        <v>0</v>
      </c>
      <c r="AT226" s="213"/>
      <c r="AU226" s="213"/>
      <c r="AV226" s="213"/>
      <c r="AW226" s="213"/>
      <c r="AX226" s="213"/>
      <c r="AY226" s="213"/>
      <c r="AZ226" s="213"/>
      <c r="BA226" s="213"/>
      <c r="BB226" s="213"/>
      <c r="BC226" s="213"/>
      <c r="BD226" s="213"/>
      <c r="BE226" s="213"/>
      <c r="BF226" s="213"/>
    </row>
    <row r="227" spans="1:58" s="215" customFormat="1" ht="25.5" x14ac:dyDescent="0.2">
      <c r="A227" s="212">
        <v>179</v>
      </c>
      <c r="B227" s="213" t="s">
        <v>901</v>
      </c>
      <c r="C227" s="213" t="s">
        <v>900</v>
      </c>
      <c r="D227" s="212" t="s">
        <v>841</v>
      </c>
      <c r="E227" s="212"/>
      <c r="F227" s="212"/>
      <c r="G227" s="212"/>
      <c r="H227" s="212"/>
      <c r="I227" s="212"/>
      <c r="J227" s="212"/>
      <c r="K227" s="212"/>
      <c r="L227" s="212"/>
      <c r="M227" s="214">
        <v>31900000</v>
      </c>
      <c r="N227" s="214">
        <v>0</v>
      </c>
      <c r="O227" s="267"/>
      <c r="P227" s="267"/>
      <c r="Q227" s="267"/>
      <c r="R227" s="267"/>
      <c r="S227" s="267"/>
      <c r="T227" s="267"/>
      <c r="U227" s="267"/>
      <c r="V227" s="267"/>
      <c r="W227" s="267"/>
      <c r="X227" s="267"/>
      <c r="Y227" s="267"/>
      <c r="Z227" s="214"/>
      <c r="AA227" s="214"/>
      <c r="AB227" s="214"/>
      <c r="AC227" s="214"/>
      <c r="AD227" s="214"/>
      <c r="AE227" s="248" t="s">
        <v>837</v>
      </c>
      <c r="AF227" s="248" t="s">
        <v>902</v>
      </c>
      <c r="AG227" s="248"/>
      <c r="AH227" s="249">
        <v>1</v>
      </c>
      <c r="AI227" s="249">
        <v>12.5</v>
      </c>
      <c r="AJ227" s="250"/>
      <c r="AK227" s="248" t="s">
        <v>271</v>
      </c>
      <c r="AL227" s="248" t="s">
        <v>272</v>
      </c>
      <c r="AM227" s="248" t="s">
        <v>52</v>
      </c>
      <c r="AN227" s="248"/>
      <c r="AO227" s="248"/>
      <c r="AP227" s="248"/>
      <c r="AQ227" s="249">
        <f>2024-RIGHT(D227,4)</f>
        <v>9</v>
      </c>
      <c r="AR227" s="249">
        <f>100/AI227</f>
        <v>8</v>
      </c>
      <c r="AS227" s="250">
        <f>IF(AQ227&lt;AR227,M227-(M227*AI227/100)*AQ227,0)</f>
        <v>0</v>
      </c>
      <c r="AT227" s="213"/>
      <c r="AU227" s="213"/>
      <c r="AV227" s="213"/>
      <c r="AW227" s="213"/>
      <c r="AX227" s="213"/>
      <c r="AY227" s="213"/>
      <c r="AZ227" s="213"/>
      <c r="BA227" s="213"/>
      <c r="BB227" s="213"/>
      <c r="BC227" s="213"/>
      <c r="BD227" s="213"/>
      <c r="BE227" s="213"/>
      <c r="BF227" s="213"/>
    </row>
    <row r="228" spans="1:58" s="215" customFormat="1" ht="25.5" x14ac:dyDescent="0.2">
      <c r="A228" s="212">
        <v>180</v>
      </c>
      <c r="B228" s="213" t="s">
        <v>904</v>
      </c>
      <c r="C228" s="213" t="s">
        <v>903</v>
      </c>
      <c r="D228" s="212" t="s">
        <v>841</v>
      </c>
      <c r="E228" s="212" t="s">
        <v>39</v>
      </c>
      <c r="F228" s="212">
        <v>1</v>
      </c>
      <c r="G228" s="212">
        <v>1</v>
      </c>
      <c r="H228" s="212">
        <f>G228-F228</f>
        <v>0</v>
      </c>
      <c r="I228" s="212"/>
      <c r="J228" s="212"/>
      <c r="K228" s="212"/>
      <c r="L228" s="212"/>
      <c r="M228" s="214">
        <v>25500000</v>
      </c>
      <c r="N228" s="214">
        <v>0</v>
      </c>
      <c r="O228" s="267"/>
      <c r="P228" s="267"/>
      <c r="Q228" s="267">
        <v>1</v>
      </c>
      <c r="R228" s="267"/>
      <c r="S228" s="267"/>
      <c r="T228" s="267"/>
      <c r="U228" s="267"/>
      <c r="V228" s="267">
        <v>1</v>
      </c>
      <c r="W228" s="267"/>
      <c r="X228" s="267"/>
      <c r="Y228" s="267"/>
      <c r="Z228" s="214"/>
      <c r="AA228" s="214"/>
      <c r="AB228" s="214"/>
      <c r="AC228" s="214"/>
      <c r="AD228" s="214"/>
      <c r="AE228" s="248" t="s">
        <v>837</v>
      </c>
      <c r="AF228" s="248" t="s">
        <v>899</v>
      </c>
      <c r="AG228" s="248"/>
      <c r="AH228" s="249">
        <v>1</v>
      </c>
      <c r="AI228" s="249">
        <v>12.5</v>
      </c>
      <c r="AJ228" s="250"/>
      <c r="AK228" s="248" t="s">
        <v>271</v>
      </c>
      <c r="AL228" s="248" t="s">
        <v>272</v>
      </c>
      <c r="AM228" s="248" t="s">
        <v>52</v>
      </c>
      <c r="AN228" s="248"/>
      <c r="AO228" s="248"/>
      <c r="AP228" s="248"/>
      <c r="AQ228" s="249">
        <f>2024-RIGHT(D228,4)</f>
        <v>9</v>
      </c>
      <c r="AR228" s="249">
        <f>100/AI228</f>
        <v>8</v>
      </c>
      <c r="AS228" s="250">
        <f>IF(AQ228&lt;AR228,M228-(M228*AI228/100)*AQ228,0)</f>
        <v>0</v>
      </c>
      <c r="AT228" s="213"/>
      <c r="AU228" s="213"/>
      <c r="AV228" s="213"/>
      <c r="AW228" s="213"/>
      <c r="AX228" s="213"/>
      <c r="AY228" s="213"/>
      <c r="AZ228" s="213"/>
      <c r="BA228" s="213"/>
      <c r="BB228" s="213"/>
      <c r="BC228" s="213"/>
      <c r="BD228" s="213"/>
      <c r="BE228" s="213"/>
      <c r="BF228" s="213"/>
    </row>
    <row r="229" spans="1:58" s="215" customFormat="1" ht="25.5" x14ac:dyDescent="0.2">
      <c r="A229" s="212">
        <v>181</v>
      </c>
      <c r="B229" s="213" t="s">
        <v>906</v>
      </c>
      <c r="C229" s="213" t="s">
        <v>905</v>
      </c>
      <c r="D229" s="212" t="s">
        <v>841</v>
      </c>
      <c r="E229" s="212"/>
      <c r="F229" s="212"/>
      <c r="G229" s="212"/>
      <c r="H229" s="212"/>
      <c r="I229" s="212"/>
      <c r="J229" s="212"/>
      <c r="K229" s="212"/>
      <c r="L229" s="212"/>
      <c r="M229" s="214">
        <v>23500000</v>
      </c>
      <c r="N229" s="214">
        <v>0</v>
      </c>
      <c r="O229" s="267"/>
      <c r="P229" s="267"/>
      <c r="Q229" s="267"/>
      <c r="R229" s="267"/>
      <c r="S229" s="267"/>
      <c r="T229" s="267"/>
      <c r="U229" s="267"/>
      <c r="V229" s="267"/>
      <c r="W229" s="267"/>
      <c r="X229" s="267"/>
      <c r="Y229" s="267"/>
      <c r="Z229" s="214"/>
      <c r="AA229" s="214"/>
      <c r="AB229" s="214"/>
      <c r="AC229" s="214"/>
      <c r="AD229" s="214"/>
      <c r="AE229" s="248" t="s">
        <v>837</v>
      </c>
      <c r="AF229" s="248" t="s">
        <v>907</v>
      </c>
      <c r="AG229" s="248"/>
      <c r="AH229" s="249">
        <v>1</v>
      </c>
      <c r="AI229" s="249">
        <v>12.5</v>
      </c>
      <c r="AJ229" s="250"/>
      <c r="AK229" s="248" t="s">
        <v>271</v>
      </c>
      <c r="AL229" s="248" t="s">
        <v>272</v>
      </c>
      <c r="AM229" s="248" t="s">
        <v>52</v>
      </c>
      <c r="AN229" s="248"/>
      <c r="AO229" s="248"/>
      <c r="AP229" s="248"/>
      <c r="AQ229" s="249">
        <f>2024-RIGHT(D229,4)</f>
        <v>9</v>
      </c>
      <c r="AR229" s="249">
        <f>100/AI229</f>
        <v>8</v>
      </c>
      <c r="AS229" s="250">
        <f>IF(AQ229&lt;AR229,M229-(M229*AI229/100)*AQ229,0)</f>
        <v>0</v>
      </c>
      <c r="AT229" s="213"/>
      <c r="AU229" s="213"/>
      <c r="AV229" s="213"/>
      <c r="AW229" s="213"/>
      <c r="AX229" s="213"/>
      <c r="AY229" s="213"/>
      <c r="AZ229" s="213"/>
      <c r="BA229" s="213"/>
      <c r="BB229" s="213"/>
      <c r="BC229" s="213"/>
      <c r="BD229" s="213"/>
      <c r="BE229" s="213"/>
      <c r="BF229" s="213"/>
    </row>
    <row r="230" spans="1:58" s="215" customFormat="1" ht="25.5" x14ac:dyDescent="0.2">
      <c r="A230" s="212">
        <v>182</v>
      </c>
      <c r="B230" s="213" t="s">
        <v>909</v>
      </c>
      <c r="C230" s="213" t="s">
        <v>908</v>
      </c>
      <c r="D230" s="212" t="s">
        <v>841</v>
      </c>
      <c r="E230" s="212"/>
      <c r="F230" s="212"/>
      <c r="G230" s="212"/>
      <c r="H230" s="212"/>
      <c r="I230" s="212"/>
      <c r="J230" s="212"/>
      <c r="K230" s="212"/>
      <c r="L230" s="212"/>
      <c r="M230" s="214">
        <v>18000000</v>
      </c>
      <c r="N230" s="214">
        <v>0</v>
      </c>
      <c r="O230" s="267"/>
      <c r="P230" s="267"/>
      <c r="Q230" s="267"/>
      <c r="R230" s="267"/>
      <c r="S230" s="267"/>
      <c r="T230" s="267"/>
      <c r="U230" s="267"/>
      <c r="V230" s="267"/>
      <c r="W230" s="267"/>
      <c r="X230" s="267"/>
      <c r="Y230" s="267"/>
      <c r="Z230" s="214"/>
      <c r="AA230" s="214"/>
      <c r="AB230" s="214"/>
      <c r="AC230" s="214"/>
      <c r="AD230" s="214"/>
      <c r="AE230" s="248" t="s">
        <v>837</v>
      </c>
      <c r="AF230" s="248" t="s">
        <v>910</v>
      </c>
      <c r="AG230" s="248"/>
      <c r="AH230" s="249">
        <v>1</v>
      </c>
      <c r="AI230" s="249">
        <v>12.5</v>
      </c>
      <c r="AJ230" s="250"/>
      <c r="AK230" s="248" t="s">
        <v>271</v>
      </c>
      <c r="AL230" s="248" t="s">
        <v>272</v>
      </c>
      <c r="AM230" s="248" t="s">
        <v>52</v>
      </c>
      <c r="AN230" s="248"/>
      <c r="AO230" s="248"/>
      <c r="AP230" s="248"/>
      <c r="AQ230" s="249">
        <f>2024-RIGHT(D230,4)</f>
        <v>9</v>
      </c>
      <c r="AR230" s="249">
        <f>100/AI230</f>
        <v>8</v>
      </c>
      <c r="AS230" s="250">
        <f>IF(AQ230&lt;AR230,M230-(M230*AI230/100)*AQ230,0)</f>
        <v>0</v>
      </c>
      <c r="AT230" s="213"/>
      <c r="AU230" s="213"/>
      <c r="AV230" s="213"/>
      <c r="AW230" s="213"/>
      <c r="AX230" s="213"/>
      <c r="AY230" s="213"/>
      <c r="AZ230" s="213"/>
      <c r="BA230" s="213"/>
      <c r="BB230" s="213"/>
      <c r="BC230" s="213"/>
      <c r="BD230" s="213"/>
      <c r="BE230" s="213"/>
      <c r="BF230" s="213"/>
    </row>
    <row r="231" spans="1:58" s="215" customFormat="1" ht="25.5" x14ac:dyDescent="0.2">
      <c r="A231" s="212">
        <v>183</v>
      </c>
      <c r="B231" s="213" t="s">
        <v>912</v>
      </c>
      <c r="C231" s="213" t="s">
        <v>911</v>
      </c>
      <c r="D231" s="212" t="s">
        <v>847</v>
      </c>
      <c r="E231" s="212" t="s">
        <v>39</v>
      </c>
      <c r="F231" s="212">
        <v>1</v>
      </c>
      <c r="G231" s="212">
        <v>1</v>
      </c>
      <c r="H231" s="212">
        <f>G231-F231</f>
        <v>0</v>
      </c>
      <c r="I231" s="212"/>
      <c r="J231" s="212"/>
      <c r="K231" s="212"/>
      <c r="L231" s="212"/>
      <c r="M231" s="214">
        <v>20800000</v>
      </c>
      <c r="N231" s="214">
        <v>0</v>
      </c>
      <c r="O231" s="267"/>
      <c r="P231" s="267"/>
      <c r="Q231" s="267">
        <v>1</v>
      </c>
      <c r="R231" s="267"/>
      <c r="S231" s="267"/>
      <c r="T231" s="267"/>
      <c r="U231" s="267"/>
      <c r="V231" s="267">
        <v>1</v>
      </c>
      <c r="W231" s="267"/>
      <c r="X231" s="267"/>
      <c r="Y231" s="267"/>
      <c r="Z231" s="214"/>
      <c r="AA231" s="214"/>
      <c r="AB231" s="214"/>
      <c r="AC231" s="214"/>
      <c r="AD231" s="214"/>
      <c r="AE231" s="248" t="s">
        <v>842</v>
      </c>
      <c r="AF231" s="248" t="s">
        <v>913</v>
      </c>
      <c r="AG231" s="248" t="s">
        <v>914</v>
      </c>
      <c r="AH231" s="249">
        <v>1</v>
      </c>
      <c r="AI231" s="249">
        <v>12.5</v>
      </c>
      <c r="AJ231" s="250"/>
      <c r="AK231" s="248" t="s">
        <v>271</v>
      </c>
      <c r="AL231" s="248" t="s">
        <v>362</v>
      </c>
      <c r="AM231" s="248" t="s">
        <v>52</v>
      </c>
      <c r="AN231" s="248"/>
      <c r="AO231" s="248"/>
      <c r="AP231" s="248"/>
      <c r="AQ231" s="249">
        <f>2024-RIGHT(D231,4)</f>
        <v>9</v>
      </c>
      <c r="AR231" s="249">
        <f>100/AI231</f>
        <v>8</v>
      </c>
      <c r="AS231" s="250">
        <f>IF(AQ231&lt;AR231,M231-(M231*AI231/100)*AQ231,0)</f>
        <v>0</v>
      </c>
      <c r="AT231" s="213"/>
      <c r="AU231" s="213"/>
      <c r="AV231" s="213"/>
      <c r="AW231" s="213"/>
      <c r="AX231" s="213"/>
      <c r="AY231" s="213"/>
      <c r="AZ231" s="213"/>
      <c r="BA231" s="213"/>
      <c r="BB231" s="213"/>
      <c r="BC231" s="213"/>
      <c r="BD231" s="213"/>
      <c r="BE231" s="213"/>
      <c r="BF231" s="213"/>
    </row>
    <row r="232" spans="1:58" s="215" customFormat="1" ht="25.5" x14ac:dyDescent="0.2">
      <c r="A232" s="212">
        <v>184</v>
      </c>
      <c r="B232" s="213" t="s">
        <v>912</v>
      </c>
      <c r="C232" s="213" t="s">
        <v>915</v>
      </c>
      <c r="D232" s="212" t="s">
        <v>847</v>
      </c>
      <c r="E232" s="212" t="s">
        <v>39</v>
      </c>
      <c r="F232" s="212">
        <v>1</v>
      </c>
      <c r="G232" s="212">
        <v>1</v>
      </c>
      <c r="H232" s="212">
        <f t="shared" ref="H232:H234" si="8">G232-F232</f>
        <v>0</v>
      </c>
      <c r="I232" s="212"/>
      <c r="J232" s="212"/>
      <c r="K232" s="212"/>
      <c r="L232" s="212"/>
      <c r="M232" s="214">
        <v>20800000</v>
      </c>
      <c r="N232" s="214">
        <v>0</v>
      </c>
      <c r="O232" s="267"/>
      <c r="P232" s="267"/>
      <c r="Q232" s="267">
        <v>1</v>
      </c>
      <c r="R232" s="267"/>
      <c r="S232" s="267"/>
      <c r="T232" s="267"/>
      <c r="U232" s="267"/>
      <c r="V232" s="267">
        <v>1</v>
      </c>
      <c r="W232" s="267"/>
      <c r="X232" s="267"/>
      <c r="Y232" s="267"/>
      <c r="Z232" s="214"/>
      <c r="AA232" s="214"/>
      <c r="AB232" s="214"/>
      <c r="AC232" s="214"/>
      <c r="AD232" s="214"/>
      <c r="AE232" s="248" t="s">
        <v>842</v>
      </c>
      <c r="AF232" s="248" t="s">
        <v>913</v>
      </c>
      <c r="AG232" s="248" t="s">
        <v>914</v>
      </c>
      <c r="AH232" s="249">
        <v>1</v>
      </c>
      <c r="AI232" s="249">
        <v>12.5</v>
      </c>
      <c r="AJ232" s="250"/>
      <c r="AK232" s="248" t="s">
        <v>271</v>
      </c>
      <c r="AL232" s="248" t="s">
        <v>362</v>
      </c>
      <c r="AM232" s="248" t="s">
        <v>52</v>
      </c>
      <c r="AN232" s="248"/>
      <c r="AO232" s="248"/>
      <c r="AP232" s="248"/>
      <c r="AQ232" s="249">
        <f>2024-RIGHT(D232,4)</f>
        <v>9</v>
      </c>
      <c r="AR232" s="249">
        <f>100/AI232</f>
        <v>8</v>
      </c>
      <c r="AS232" s="250">
        <f>IF(AQ232&lt;AR232,M232-(M232*AI232/100)*AQ232,0)</f>
        <v>0</v>
      </c>
      <c r="AT232" s="213"/>
      <c r="AU232" s="213"/>
      <c r="AV232" s="213"/>
      <c r="AW232" s="213"/>
      <c r="AX232" s="213"/>
      <c r="AY232" s="213"/>
      <c r="AZ232" s="213"/>
      <c r="BA232" s="213"/>
      <c r="BB232" s="213"/>
      <c r="BC232" s="213"/>
      <c r="BD232" s="213"/>
      <c r="BE232" s="213"/>
      <c r="BF232" s="213"/>
    </row>
    <row r="233" spans="1:58" s="215" customFormat="1" ht="25.5" x14ac:dyDescent="0.2">
      <c r="A233" s="212">
        <v>185</v>
      </c>
      <c r="B233" s="213" t="s">
        <v>912</v>
      </c>
      <c r="C233" s="213" t="s">
        <v>916</v>
      </c>
      <c r="D233" s="212" t="s">
        <v>847</v>
      </c>
      <c r="E233" s="212" t="s">
        <v>39</v>
      </c>
      <c r="F233" s="212">
        <v>1</v>
      </c>
      <c r="G233" s="212">
        <v>1</v>
      </c>
      <c r="H233" s="212">
        <f t="shared" si="8"/>
        <v>0</v>
      </c>
      <c r="I233" s="212"/>
      <c r="J233" s="212"/>
      <c r="K233" s="212"/>
      <c r="L233" s="212"/>
      <c r="M233" s="214">
        <v>20800000</v>
      </c>
      <c r="N233" s="214">
        <v>0</v>
      </c>
      <c r="O233" s="267"/>
      <c r="P233" s="267"/>
      <c r="Q233" s="267">
        <v>1</v>
      </c>
      <c r="R233" s="267"/>
      <c r="S233" s="267"/>
      <c r="T233" s="267"/>
      <c r="U233" s="267"/>
      <c r="V233" s="267">
        <v>1</v>
      </c>
      <c r="W233" s="267"/>
      <c r="X233" s="267"/>
      <c r="Y233" s="267"/>
      <c r="Z233" s="214"/>
      <c r="AA233" s="214"/>
      <c r="AB233" s="214"/>
      <c r="AC233" s="214"/>
      <c r="AD233" s="214"/>
      <c r="AE233" s="248" t="s">
        <v>842</v>
      </c>
      <c r="AF233" s="248" t="s">
        <v>913</v>
      </c>
      <c r="AG233" s="248" t="s">
        <v>914</v>
      </c>
      <c r="AH233" s="249">
        <v>1</v>
      </c>
      <c r="AI233" s="249">
        <v>12.5</v>
      </c>
      <c r="AJ233" s="250"/>
      <c r="AK233" s="248" t="s">
        <v>271</v>
      </c>
      <c r="AL233" s="248" t="s">
        <v>362</v>
      </c>
      <c r="AM233" s="248" t="s">
        <v>52</v>
      </c>
      <c r="AN233" s="248"/>
      <c r="AO233" s="248"/>
      <c r="AP233" s="248"/>
      <c r="AQ233" s="249">
        <f>2024-RIGHT(D233,4)</f>
        <v>9</v>
      </c>
      <c r="AR233" s="249">
        <f>100/AI233</f>
        <v>8</v>
      </c>
      <c r="AS233" s="250">
        <f>IF(AQ233&lt;AR233,M233-(M233*AI233/100)*AQ233,0)</f>
        <v>0</v>
      </c>
      <c r="AT233" s="213"/>
      <c r="AU233" s="213"/>
      <c r="AV233" s="213"/>
      <c r="AW233" s="213"/>
      <c r="AX233" s="213"/>
      <c r="AY233" s="213"/>
      <c r="AZ233" s="213"/>
      <c r="BA233" s="213"/>
      <c r="BB233" s="213"/>
      <c r="BC233" s="213"/>
      <c r="BD233" s="213"/>
      <c r="BE233" s="213"/>
      <c r="BF233" s="213"/>
    </row>
    <row r="234" spans="1:58" s="215" customFormat="1" ht="25.5" x14ac:dyDescent="0.2">
      <c r="A234" s="212">
        <v>186</v>
      </c>
      <c r="B234" s="213" t="s">
        <v>912</v>
      </c>
      <c r="C234" s="213" t="s">
        <v>917</v>
      </c>
      <c r="D234" s="212" t="s">
        <v>847</v>
      </c>
      <c r="E234" s="212" t="s">
        <v>39</v>
      </c>
      <c r="F234" s="212">
        <v>1</v>
      </c>
      <c r="G234" s="212">
        <v>1</v>
      </c>
      <c r="H234" s="212">
        <f t="shared" si="8"/>
        <v>0</v>
      </c>
      <c r="I234" s="212"/>
      <c r="J234" s="212"/>
      <c r="K234" s="212"/>
      <c r="L234" s="212"/>
      <c r="M234" s="214">
        <v>20800000</v>
      </c>
      <c r="N234" s="214">
        <v>0</v>
      </c>
      <c r="O234" s="267"/>
      <c r="P234" s="267"/>
      <c r="Q234" s="267">
        <v>1</v>
      </c>
      <c r="R234" s="267"/>
      <c r="S234" s="267"/>
      <c r="T234" s="267"/>
      <c r="U234" s="267"/>
      <c r="V234" s="267">
        <v>1</v>
      </c>
      <c r="W234" s="267"/>
      <c r="X234" s="267"/>
      <c r="Y234" s="267"/>
      <c r="Z234" s="214"/>
      <c r="AA234" s="214"/>
      <c r="AB234" s="214"/>
      <c r="AC234" s="214"/>
      <c r="AD234" s="214"/>
      <c r="AE234" s="248" t="s">
        <v>842</v>
      </c>
      <c r="AF234" s="248" t="s">
        <v>913</v>
      </c>
      <c r="AG234" s="248" t="s">
        <v>914</v>
      </c>
      <c r="AH234" s="249">
        <v>1</v>
      </c>
      <c r="AI234" s="249">
        <v>12.5</v>
      </c>
      <c r="AJ234" s="250"/>
      <c r="AK234" s="248" t="s">
        <v>271</v>
      </c>
      <c r="AL234" s="248" t="s">
        <v>362</v>
      </c>
      <c r="AM234" s="248" t="s">
        <v>52</v>
      </c>
      <c r="AN234" s="248"/>
      <c r="AO234" s="248"/>
      <c r="AP234" s="248"/>
      <c r="AQ234" s="249">
        <f>2024-RIGHT(D234,4)</f>
        <v>9</v>
      </c>
      <c r="AR234" s="249">
        <f>100/AI234</f>
        <v>8</v>
      </c>
      <c r="AS234" s="250">
        <f>IF(AQ234&lt;AR234,M234-(M234*AI234/100)*AQ234,0)</f>
        <v>0</v>
      </c>
      <c r="AT234" s="213"/>
      <c r="AU234" s="213"/>
      <c r="AV234" s="213"/>
      <c r="AW234" s="213"/>
      <c r="AX234" s="213"/>
      <c r="AY234" s="213"/>
      <c r="AZ234" s="213"/>
      <c r="BA234" s="213"/>
      <c r="BB234" s="213"/>
      <c r="BC234" s="213"/>
      <c r="BD234" s="213"/>
      <c r="BE234" s="213"/>
      <c r="BF234" s="213"/>
    </row>
    <row r="235" spans="1:58" s="215" customFormat="1" ht="25.5" x14ac:dyDescent="0.2">
      <c r="A235" s="212">
        <v>187</v>
      </c>
      <c r="B235" s="213" t="s">
        <v>919</v>
      </c>
      <c r="C235" s="213" t="s">
        <v>918</v>
      </c>
      <c r="D235" s="212" t="s">
        <v>852</v>
      </c>
      <c r="E235" s="212"/>
      <c r="F235" s="212"/>
      <c r="G235" s="212"/>
      <c r="H235" s="212"/>
      <c r="I235" s="212"/>
      <c r="J235" s="212"/>
      <c r="K235" s="212"/>
      <c r="L235" s="212"/>
      <c r="M235" s="214">
        <v>17110000</v>
      </c>
      <c r="N235" s="214">
        <v>0</v>
      </c>
      <c r="O235" s="267"/>
      <c r="P235" s="267"/>
      <c r="Q235" s="267"/>
      <c r="R235" s="267"/>
      <c r="S235" s="267"/>
      <c r="T235" s="267"/>
      <c r="U235" s="267"/>
      <c r="V235" s="267"/>
      <c r="W235" s="267"/>
      <c r="X235" s="267"/>
      <c r="Y235" s="267"/>
      <c r="Z235" s="214"/>
      <c r="AA235" s="214"/>
      <c r="AB235" s="214"/>
      <c r="AC235" s="214"/>
      <c r="AD235" s="214"/>
      <c r="AE235" s="248" t="s">
        <v>848</v>
      </c>
      <c r="AF235" s="248" t="s">
        <v>920</v>
      </c>
      <c r="AG235" s="248" t="s">
        <v>921</v>
      </c>
      <c r="AH235" s="249">
        <v>1</v>
      </c>
      <c r="AI235" s="249">
        <v>12.5</v>
      </c>
      <c r="AJ235" s="250"/>
      <c r="AK235" s="248" t="s">
        <v>271</v>
      </c>
      <c r="AL235" s="248" t="s">
        <v>280</v>
      </c>
      <c r="AM235" s="248" t="s">
        <v>52</v>
      </c>
      <c r="AN235" s="248"/>
      <c r="AO235" s="248"/>
      <c r="AP235" s="248"/>
      <c r="AQ235" s="249">
        <f>2024-RIGHT(D235,4)</f>
        <v>8</v>
      </c>
      <c r="AR235" s="249">
        <f>100/AI235</f>
        <v>8</v>
      </c>
      <c r="AS235" s="250">
        <f>IF(AQ235&lt;AR235,M235-(M235*AI235/100)*AQ235,0)</f>
        <v>0</v>
      </c>
      <c r="AT235" s="213"/>
      <c r="AU235" s="213"/>
      <c r="AV235" s="213"/>
      <c r="AW235" s="213"/>
      <c r="AX235" s="213"/>
      <c r="AY235" s="213"/>
      <c r="AZ235" s="213"/>
      <c r="BA235" s="213"/>
      <c r="BB235" s="213"/>
      <c r="BC235" s="213"/>
      <c r="BD235" s="213"/>
      <c r="BE235" s="213"/>
      <c r="BF235" s="213"/>
    </row>
    <row r="236" spans="1:58" s="215" customFormat="1" ht="25.5" x14ac:dyDescent="0.2">
      <c r="A236" s="212">
        <v>188</v>
      </c>
      <c r="B236" s="213" t="s">
        <v>919</v>
      </c>
      <c r="C236" s="213" t="s">
        <v>922</v>
      </c>
      <c r="D236" s="212" t="s">
        <v>852</v>
      </c>
      <c r="E236" s="212"/>
      <c r="F236" s="212"/>
      <c r="G236" s="212"/>
      <c r="H236" s="212"/>
      <c r="I236" s="212"/>
      <c r="J236" s="212"/>
      <c r="K236" s="212"/>
      <c r="L236" s="212"/>
      <c r="M236" s="214">
        <v>17110000</v>
      </c>
      <c r="N236" s="214">
        <v>0</v>
      </c>
      <c r="O236" s="267"/>
      <c r="P236" s="267"/>
      <c r="Q236" s="267"/>
      <c r="R236" s="267"/>
      <c r="S236" s="267"/>
      <c r="T236" s="267"/>
      <c r="U236" s="267"/>
      <c r="V236" s="267"/>
      <c r="W236" s="267"/>
      <c r="X236" s="267"/>
      <c r="Y236" s="267"/>
      <c r="Z236" s="214"/>
      <c r="AA236" s="214"/>
      <c r="AB236" s="214"/>
      <c r="AC236" s="214"/>
      <c r="AD236" s="214"/>
      <c r="AE236" s="248" t="s">
        <v>848</v>
      </c>
      <c r="AF236" s="248" t="s">
        <v>920</v>
      </c>
      <c r="AG236" s="248" t="s">
        <v>921</v>
      </c>
      <c r="AH236" s="249">
        <v>1</v>
      </c>
      <c r="AI236" s="249">
        <v>12.5</v>
      </c>
      <c r="AJ236" s="250"/>
      <c r="AK236" s="248" t="s">
        <v>271</v>
      </c>
      <c r="AL236" s="248" t="s">
        <v>280</v>
      </c>
      <c r="AM236" s="248" t="s">
        <v>52</v>
      </c>
      <c r="AN236" s="248"/>
      <c r="AO236" s="248"/>
      <c r="AP236" s="248"/>
      <c r="AQ236" s="249">
        <f>2024-RIGHT(D236,4)</f>
        <v>8</v>
      </c>
      <c r="AR236" s="249">
        <f>100/AI236</f>
        <v>8</v>
      </c>
      <c r="AS236" s="250">
        <f>IF(AQ236&lt;AR236,M236-(M236*AI236/100)*AQ236,0)</f>
        <v>0</v>
      </c>
      <c r="AT236" s="213"/>
      <c r="AU236" s="213"/>
      <c r="AV236" s="213"/>
      <c r="AW236" s="213"/>
      <c r="AX236" s="213"/>
      <c r="AY236" s="213"/>
      <c r="AZ236" s="213"/>
      <c r="BA236" s="213"/>
      <c r="BB236" s="213"/>
      <c r="BC236" s="213"/>
      <c r="BD236" s="213"/>
      <c r="BE236" s="213"/>
      <c r="BF236" s="213"/>
    </row>
    <row r="237" spans="1:58" s="215" customFormat="1" ht="25.5" x14ac:dyDescent="0.2">
      <c r="A237" s="212">
        <v>189</v>
      </c>
      <c r="B237" s="213" t="s">
        <v>924</v>
      </c>
      <c r="C237" s="213" t="s">
        <v>923</v>
      </c>
      <c r="D237" s="212" t="s">
        <v>852</v>
      </c>
      <c r="E237" s="212"/>
      <c r="F237" s="212"/>
      <c r="G237" s="212"/>
      <c r="H237" s="212"/>
      <c r="I237" s="212"/>
      <c r="J237" s="212"/>
      <c r="K237" s="212"/>
      <c r="L237" s="212"/>
      <c r="M237" s="214">
        <v>68886000</v>
      </c>
      <c r="N237" s="214">
        <v>0</v>
      </c>
      <c r="O237" s="267"/>
      <c r="P237" s="267"/>
      <c r="Q237" s="267"/>
      <c r="R237" s="267"/>
      <c r="S237" s="267"/>
      <c r="T237" s="267"/>
      <c r="U237" s="267"/>
      <c r="V237" s="267"/>
      <c r="W237" s="267"/>
      <c r="X237" s="267"/>
      <c r="Y237" s="267"/>
      <c r="Z237" s="214"/>
      <c r="AA237" s="214"/>
      <c r="AB237" s="214"/>
      <c r="AC237" s="214"/>
      <c r="AD237" s="214"/>
      <c r="AE237" s="248" t="s">
        <v>848</v>
      </c>
      <c r="AF237" s="248" t="s">
        <v>925</v>
      </c>
      <c r="AG237" s="248" t="s">
        <v>926</v>
      </c>
      <c r="AH237" s="249">
        <v>1</v>
      </c>
      <c r="AI237" s="249">
        <v>12.5</v>
      </c>
      <c r="AJ237" s="250"/>
      <c r="AK237" s="248" t="s">
        <v>271</v>
      </c>
      <c r="AL237" s="248" t="s">
        <v>280</v>
      </c>
      <c r="AM237" s="248" t="s">
        <v>52</v>
      </c>
      <c r="AN237" s="248"/>
      <c r="AO237" s="248"/>
      <c r="AP237" s="248"/>
      <c r="AQ237" s="249">
        <f>2024-RIGHT(D237,4)</f>
        <v>8</v>
      </c>
      <c r="AR237" s="249">
        <f>100/AI237</f>
        <v>8</v>
      </c>
      <c r="AS237" s="250">
        <f>IF(AQ237&lt;AR237,M237-(M237*AI237/100)*AQ237,0)</f>
        <v>0</v>
      </c>
      <c r="AT237" s="213"/>
      <c r="AU237" s="213"/>
      <c r="AV237" s="213"/>
      <c r="AW237" s="213"/>
      <c r="AX237" s="213"/>
      <c r="AY237" s="213"/>
      <c r="AZ237" s="213"/>
      <c r="BA237" s="213"/>
      <c r="BB237" s="213"/>
      <c r="BC237" s="213"/>
      <c r="BD237" s="213"/>
      <c r="BE237" s="213"/>
      <c r="BF237" s="213"/>
    </row>
    <row r="238" spans="1:58" s="215" customFormat="1" ht="25.5" x14ac:dyDescent="0.2">
      <c r="A238" s="212">
        <v>190</v>
      </c>
      <c r="B238" s="213" t="s">
        <v>929</v>
      </c>
      <c r="C238" s="213" t="s">
        <v>928</v>
      </c>
      <c r="D238" s="212" t="s">
        <v>932</v>
      </c>
      <c r="E238" s="212"/>
      <c r="F238" s="212"/>
      <c r="G238" s="212"/>
      <c r="H238" s="212"/>
      <c r="I238" s="212"/>
      <c r="J238" s="212"/>
      <c r="K238" s="212"/>
      <c r="L238" s="212"/>
      <c r="M238" s="214">
        <v>13760000</v>
      </c>
      <c r="N238" s="214">
        <v>2752000</v>
      </c>
      <c r="O238" s="267"/>
      <c r="P238" s="267"/>
      <c r="Q238" s="267"/>
      <c r="R238" s="267"/>
      <c r="S238" s="267"/>
      <c r="T238" s="267"/>
      <c r="U238" s="267"/>
      <c r="V238" s="267"/>
      <c r="W238" s="267"/>
      <c r="X238" s="267"/>
      <c r="Y238" s="267"/>
      <c r="Z238" s="214"/>
      <c r="AA238" s="214"/>
      <c r="AB238" s="214"/>
      <c r="AC238" s="214"/>
      <c r="AD238" s="214"/>
      <c r="AE238" s="248" t="s">
        <v>927</v>
      </c>
      <c r="AF238" s="248" t="s">
        <v>930</v>
      </c>
      <c r="AG238" s="248" t="s">
        <v>931</v>
      </c>
      <c r="AH238" s="249">
        <v>1</v>
      </c>
      <c r="AI238" s="249">
        <v>10</v>
      </c>
      <c r="AJ238" s="250"/>
      <c r="AK238" s="248" t="s">
        <v>271</v>
      </c>
      <c r="AL238" s="248" t="s">
        <v>272</v>
      </c>
      <c r="AM238" s="248" t="s">
        <v>52</v>
      </c>
      <c r="AN238" s="248"/>
      <c r="AO238" s="248"/>
      <c r="AP238" s="248"/>
      <c r="AQ238" s="249">
        <f>2024-RIGHT(D238,4)</f>
        <v>8</v>
      </c>
      <c r="AR238" s="249">
        <f>100/AI238</f>
        <v>10</v>
      </c>
      <c r="AS238" s="250">
        <f>IF(AQ238&lt;AR238,M238-(M238*AI238/100)*AQ238,0)</f>
        <v>2752000</v>
      </c>
      <c r="AT238" s="213"/>
      <c r="AU238" s="213"/>
      <c r="AV238" s="213"/>
      <c r="AW238" s="213"/>
      <c r="AX238" s="213"/>
      <c r="AY238" s="213"/>
      <c r="AZ238" s="213"/>
      <c r="BA238" s="213"/>
      <c r="BB238" s="213"/>
      <c r="BC238" s="213"/>
      <c r="BD238" s="213"/>
      <c r="BE238" s="213"/>
      <c r="BF238" s="213"/>
    </row>
    <row r="239" spans="1:58" s="215" customFormat="1" ht="25.5" x14ac:dyDescent="0.2">
      <c r="A239" s="212">
        <v>191</v>
      </c>
      <c r="B239" s="213" t="s">
        <v>935</v>
      </c>
      <c r="C239" s="213" t="s">
        <v>934</v>
      </c>
      <c r="D239" s="212" t="s">
        <v>938</v>
      </c>
      <c r="E239" s="212"/>
      <c r="F239" s="212"/>
      <c r="G239" s="212"/>
      <c r="H239" s="212"/>
      <c r="I239" s="212"/>
      <c r="J239" s="212"/>
      <c r="K239" s="212"/>
      <c r="L239" s="212"/>
      <c r="M239" s="214">
        <v>12680000</v>
      </c>
      <c r="N239" s="214">
        <v>0</v>
      </c>
      <c r="O239" s="267"/>
      <c r="P239" s="267"/>
      <c r="Q239" s="267"/>
      <c r="R239" s="267"/>
      <c r="S239" s="267"/>
      <c r="T239" s="267"/>
      <c r="U239" s="267"/>
      <c r="V239" s="267"/>
      <c r="W239" s="267"/>
      <c r="X239" s="267"/>
      <c r="Y239" s="267"/>
      <c r="Z239" s="214"/>
      <c r="AA239" s="214"/>
      <c r="AB239" s="214"/>
      <c r="AC239" s="214"/>
      <c r="AD239" s="214"/>
      <c r="AE239" s="248" t="s">
        <v>933</v>
      </c>
      <c r="AF239" s="248" t="s">
        <v>936</v>
      </c>
      <c r="AG239" s="248" t="s">
        <v>937</v>
      </c>
      <c r="AH239" s="249">
        <v>1</v>
      </c>
      <c r="AI239" s="249">
        <v>12.5</v>
      </c>
      <c r="AJ239" s="250"/>
      <c r="AK239" s="248" t="s">
        <v>271</v>
      </c>
      <c r="AL239" s="248" t="s">
        <v>272</v>
      </c>
      <c r="AM239" s="248" t="s">
        <v>52</v>
      </c>
      <c r="AN239" s="248"/>
      <c r="AO239" s="248"/>
      <c r="AP239" s="248"/>
      <c r="AQ239" s="249">
        <f>2024-RIGHT(D239,4)</f>
        <v>8</v>
      </c>
      <c r="AR239" s="249">
        <f>100/AI239</f>
        <v>8</v>
      </c>
      <c r="AS239" s="250">
        <f>IF(AQ239&lt;AR239,M239-(M239*AI239/100)*AQ239,0)</f>
        <v>0</v>
      </c>
      <c r="AT239" s="213"/>
      <c r="AU239" s="213"/>
      <c r="AV239" s="213"/>
      <c r="AW239" s="213"/>
      <c r="AX239" s="213"/>
      <c r="AY239" s="213"/>
      <c r="AZ239" s="213"/>
      <c r="BA239" s="213"/>
      <c r="BB239" s="213"/>
      <c r="BC239" s="213"/>
      <c r="BD239" s="213"/>
      <c r="BE239" s="213"/>
      <c r="BF239" s="213"/>
    </row>
    <row r="240" spans="1:58" s="215" customFormat="1" ht="25.5" x14ac:dyDescent="0.2">
      <c r="A240" s="212">
        <v>192</v>
      </c>
      <c r="B240" s="213" t="s">
        <v>940</v>
      </c>
      <c r="C240" s="213" t="s">
        <v>939</v>
      </c>
      <c r="D240" s="212" t="s">
        <v>858</v>
      </c>
      <c r="E240" s="212" t="s">
        <v>39</v>
      </c>
      <c r="F240" s="212">
        <v>1</v>
      </c>
      <c r="G240" s="212">
        <v>1</v>
      </c>
      <c r="H240" s="212">
        <f t="shared" ref="H240:H241" si="9">G240-F240</f>
        <v>0</v>
      </c>
      <c r="I240" s="212"/>
      <c r="J240" s="212"/>
      <c r="K240" s="212"/>
      <c r="L240" s="212"/>
      <c r="M240" s="214">
        <v>18900000</v>
      </c>
      <c r="N240" s="214">
        <v>9450000</v>
      </c>
      <c r="O240" s="267"/>
      <c r="P240" s="267"/>
      <c r="Q240" s="267">
        <v>1</v>
      </c>
      <c r="R240" s="267"/>
      <c r="S240" s="267"/>
      <c r="T240" s="267"/>
      <c r="U240" s="267"/>
      <c r="V240" s="267">
        <v>1</v>
      </c>
      <c r="W240" s="267"/>
      <c r="X240" s="267"/>
      <c r="Y240" s="267"/>
      <c r="Z240" s="214"/>
      <c r="AA240" s="214"/>
      <c r="AB240" s="214"/>
      <c r="AC240" s="214"/>
      <c r="AD240" s="214"/>
      <c r="AE240" s="248" t="s">
        <v>853</v>
      </c>
      <c r="AF240" s="248" t="s">
        <v>941</v>
      </c>
      <c r="AG240" s="248"/>
      <c r="AH240" s="249">
        <v>1</v>
      </c>
      <c r="AI240" s="249">
        <v>12.5</v>
      </c>
      <c r="AJ240" s="250"/>
      <c r="AK240" s="248" t="s">
        <v>271</v>
      </c>
      <c r="AL240" s="248" t="s">
        <v>280</v>
      </c>
      <c r="AM240" s="248" t="s">
        <v>52</v>
      </c>
      <c r="AN240" s="248"/>
      <c r="AO240" s="248"/>
      <c r="AP240" s="248"/>
      <c r="AQ240" s="249">
        <f>2024-RIGHT(D240,4)</f>
        <v>4</v>
      </c>
      <c r="AR240" s="249">
        <f>100/AI240</f>
        <v>8</v>
      </c>
      <c r="AS240" s="250">
        <f>IF(AQ240&lt;AR240,M240-(M240*AI240/100)*AQ240,0)</f>
        <v>9450000</v>
      </c>
      <c r="AT240" s="213"/>
      <c r="AU240" s="213"/>
      <c r="AV240" s="213"/>
      <c r="AW240" s="213"/>
      <c r="AX240" s="213"/>
      <c r="AY240" s="213"/>
      <c r="AZ240" s="213"/>
      <c r="BA240" s="213"/>
      <c r="BB240" s="213"/>
      <c r="BC240" s="213"/>
      <c r="BD240" s="213"/>
      <c r="BE240" s="213"/>
      <c r="BF240" s="213"/>
    </row>
    <row r="241" spans="1:58" s="215" customFormat="1" ht="25.5" x14ac:dyDescent="0.2">
      <c r="A241" s="212">
        <v>193</v>
      </c>
      <c r="B241" s="213" t="s">
        <v>943</v>
      </c>
      <c r="C241" s="213" t="s">
        <v>942</v>
      </c>
      <c r="D241" s="212" t="s">
        <v>858</v>
      </c>
      <c r="E241" s="212" t="s">
        <v>39</v>
      </c>
      <c r="F241" s="212">
        <v>1</v>
      </c>
      <c r="G241" s="212">
        <v>1</v>
      </c>
      <c r="H241" s="212">
        <f t="shared" si="9"/>
        <v>0</v>
      </c>
      <c r="I241" s="212"/>
      <c r="J241" s="212"/>
      <c r="K241" s="212"/>
      <c r="L241" s="212"/>
      <c r="M241" s="214">
        <v>33500000</v>
      </c>
      <c r="N241" s="214">
        <v>16750000</v>
      </c>
      <c r="O241" s="267"/>
      <c r="P241" s="267"/>
      <c r="Q241" s="267">
        <v>1</v>
      </c>
      <c r="R241" s="267"/>
      <c r="S241" s="267"/>
      <c r="T241" s="267"/>
      <c r="U241" s="267"/>
      <c r="V241" s="267">
        <v>1</v>
      </c>
      <c r="W241" s="267"/>
      <c r="X241" s="267"/>
      <c r="Y241" s="267"/>
      <c r="Z241" s="214"/>
      <c r="AA241" s="214"/>
      <c r="AB241" s="214"/>
      <c r="AC241" s="214"/>
      <c r="AD241" s="214"/>
      <c r="AE241" s="248" t="s">
        <v>853</v>
      </c>
      <c r="AF241" s="248" t="s">
        <v>944</v>
      </c>
      <c r="AG241" s="248" t="s">
        <v>945</v>
      </c>
      <c r="AH241" s="249">
        <v>1</v>
      </c>
      <c r="AI241" s="249">
        <v>12.5</v>
      </c>
      <c r="AJ241" s="250"/>
      <c r="AK241" s="248" t="s">
        <v>271</v>
      </c>
      <c r="AL241" s="248" t="s">
        <v>280</v>
      </c>
      <c r="AM241" s="248" t="s">
        <v>52</v>
      </c>
      <c r="AN241" s="248"/>
      <c r="AO241" s="248"/>
      <c r="AP241" s="248"/>
      <c r="AQ241" s="249">
        <f>2024-RIGHT(D241,4)</f>
        <v>4</v>
      </c>
      <c r="AR241" s="249">
        <f>100/AI241</f>
        <v>8</v>
      </c>
      <c r="AS241" s="250">
        <f>IF(AQ241&lt;AR241,M241-(M241*AI241/100)*AQ241,0)</f>
        <v>16750000</v>
      </c>
      <c r="AT241" s="213"/>
      <c r="AU241" s="213"/>
      <c r="AV241" s="213"/>
      <c r="AW241" s="213"/>
      <c r="AX241" s="213"/>
      <c r="AY241" s="213"/>
      <c r="AZ241" s="213"/>
      <c r="BA241" s="213"/>
      <c r="BB241" s="213"/>
      <c r="BC241" s="213"/>
      <c r="BD241" s="213"/>
      <c r="BE241" s="213"/>
      <c r="BF241" s="213"/>
    </row>
    <row r="242" spans="1:58" s="215" customFormat="1" ht="25.5" x14ac:dyDescent="0.2">
      <c r="A242" s="212">
        <v>194</v>
      </c>
      <c r="B242" s="213" t="s">
        <v>948</v>
      </c>
      <c r="C242" s="213" t="s">
        <v>947</v>
      </c>
      <c r="D242" s="212" t="s">
        <v>951</v>
      </c>
      <c r="E242" s="212"/>
      <c r="F242" s="212"/>
      <c r="G242" s="212"/>
      <c r="H242" s="212"/>
      <c r="I242" s="212"/>
      <c r="J242" s="212"/>
      <c r="K242" s="212"/>
      <c r="L242" s="212"/>
      <c r="M242" s="214">
        <v>13750000</v>
      </c>
      <c r="N242" s="214">
        <v>8593750</v>
      </c>
      <c r="O242" s="267"/>
      <c r="P242" s="267"/>
      <c r="Q242" s="267"/>
      <c r="R242" s="267"/>
      <c r="S242" s="267"/>
      <c r="T242" s="267"/>
      <c r="U242" s="267"/>
      <c r="V242" s="267"/>
      <c r="W242" s="267"/>
      <c r="X242" s="267"/>
      <c r="Y242" s="267"/>
      <c r="Z242" s="214"/>
      <c r="AA242" s="214"/>
      <c r="AB242" s="214"/>
      <c r="AC242" s="214"/>
      <c r="AD242" s="214"/>
      <c r="AE242" s="248" t="s">
        <v>946</v>
      </c>
      <c r="AF242" s="248" t="s">
        <v>949</v>
      </c>
      <c r="AG242" s="248" t="s">
        <v>950</v>
      </c>
      <c r="AH242" s="249">
        <v>1</v>
      </c>
      <c r="AI242" s="249">
        <v>12.5</v>
      </c>
      <c r="AJ242" s="250"/>
      <c r="AK242" s="248" t="s">
        <v>271</v>
      </c>
      <c r="AL242" s="248" t="s">
        <v>280</v>
      </c>
      <c r="AM242" s="248" t="s">
        <v>52</v>
      </c>
      <c r="AN242" s="248"/>
      <c r="AO242" s="248"/>
      <c r="AP242" s="248"/>
      <c r="AQ242" s="249">
        <f>2024-RIGHT(D242,4)</f>
        <v>3</v>
      </c>
      <c r="AR242" s="249">
        <f>100/AI242</f>
        <v>8</v>
      </c>
      <c r="AS242" s="250">
        <f>IF(AQ242&lt;AR242,M242-(M242*AI242/100)*AQ242,0)</f>
        <v>8593750</v>
      </c>
      <c r="AT242" s="213"/>
      <c r="AU242" s="213"/>
      <c r="AV242" s="213"/>
      <c r="AW242" s="213"/>
      <c r="AX242" s="213"/>
      <c r="AY242" s="213"/>
      <c r="AZ242" s="213"/>
      <c r="BA242" s="213"/>
      <c r="BB242" s="213"/>
      <c r="BC242" s="213"/>
      <c r="BD242" s="213"/>
      <c r="BE242" s="213"/>
      <c r="BF242" s="213"/>
    </row>
    <row r="243" spans="1:58" s="215" customFormat="1" ht="25.5" x14ac:dyDescent="0.2">
      <c r="A243" s="212">
        <v>195</v>
      </c>
      <c r="B243" s="213" t="s">
        <v>953</v>
      </c>
      <c r="C243" s="213" t="s">
        <v>952</v>
      </c>
      <c r="D243" s="212" t="s">
        <v>818</v>
      </c>
      <c r="E243" s="212" t="s">
        <v>1121</v>
      </c>
      <c r="F243" s="212">
        <v>1</v>
      </c>
      <c r="G243" s="212">
        <v>1</v>
      </c>
      <c r="H243" s="212">
        <f>G243-F243</f>
        <v>0</v>
      </c>
      <c r="I243" s="212"/>
      <c r="J243" s="212"/>
      <c r="K243" s="212"/>
      <c r="L243" s="212"/>
      <c r="M243" s="214">
        <v>48800000</v>
      </c>
      <c r="N243" s="214">
        <v>0</v>
      </c>
      <c r="O243" s="267"/>
      <c r="P243" s="267"/>
      <c r="Q243" s="267">
        <v>1</v>
      </c>
      <c r="R243" s="267"/>
      <c r="S243" s="267"/>
      <c r="T243" s="267"/>
      <c r="U243" s="267"/>
      <c r="V243" s="267">
        <v>1</v>
      </c>
      <c r="W243" s="267"/>
      <c r="X243" s="267"/>
      <c r="Y243" s="267"/>
      <c r="Z243" s="214"/>
      <c r="AA243" s="214"/>
      <c r="AB243" s="214"/>
      <c r="AC243" s="214"/>
      <c r="AD243" s="214"/>
      <c r="AE243" s="248" t="s">
        <v>814</v>
      </c>
      <c r="AF243" s="248" t="s">
        <v>954</v>
      </c>
      <c r="AG243" s="248"/>
      <c r="AH243" s="249">
        <v>1</v>
      </c>
      <c r="AI243" s="249">
        <v>12.5</v>
      </c>
      <c r="AJ243" s="250"/>
      <c r="AK243" s="248" t="s">
        <v>271</v>
      </c>
      <c r="AL243" s="248" t="s">
        <v>280</v>
      </c>
      <c r="AM243" s="248" t="s">
        <v>52</v>
      </c>
      <c r="AN243" s="248"/>
      <c r="AO243" s="248"/>
      <c r="AP243" s="248"/>
      <c r="AQ243" s="249">
        <f>2024-RIGHT(D243,4)</f>
        <v>9</v>
      </c>
      <c r="AR243" s="249">
        <f>100/AI243</f>
        <v>8</v>
      </c>
      <c r="AS243" s="250">
        <f>IF(AQ243&lt;AR243,M243-(M243*AI243/100)*AQ243,0)</f>
        <v>0</v>
      </c>
      <c r="AT243" s="213"/>
      <c r="AU243" s="213"/>
      <c r="AV243" s="213"/>
      <c r="AW243" s="213"/>
      <c r="AX243" s="213"/>
      <c r="AY243" s="213"/>
      <c r="AZ243" s="213"/>
      <c r="BA243" s="213"/>
      <c r="BB243" s="213"/>
      <c r="BC243" s="213"/>
      <c r="BD243" s="213"/>
      <c r="BE243" s="213"/>
      <c r="BF243" s="213"/>
    </row>
    <row r="244" spans="1:58" s="215" customFormat="1" ht="25.5" x14ac:dyDescent="0.2">
      <c r="A244" s="212">
        <v>196</v>
      </c>
      <c r="B244" s="213" t="s">
        <v>957</v>
      </c>
      <c r="C244" s="213" t="s">
        <v>956</v>
      </c>
      <c r="D244" s="212" t="s">
        <v>960</v>
      </c>
      <c r="E244" s="212"/>
      <c r="F244" s="212"/>
      <c r="G244" s="212"/>
      <c r="H244" s="212"/>
      <c r="I244" s="212"/>
      <c r="J244" s="212"/>
      <c r="K244" s="212"/>
      <c r="L244" s="212"/>
      <c r="M244" s="214">
        <v>23672000</v>
      </c>
      <c r="N244" s="214">
        <v>11836000</v>
      </c>
      <c r="O244" s="267"/>
      <c r="P244" s="267"/>
      <c r="Q244" s="267"/>
      <c r="R244" s="267"/>
      <c r="S244" s="267"/>
      <c r="T244" s="267"/>
      <c r="U244" s="267"/>
      <c r="V244" s="267"/>
      <c r="W244" s="267"/>
      <c r="X244" s="267"/>
      <c r="Y244" s="267"/>
      <c r="Z244" s="214"/>
      <c r="AA244" s="214"/>
      <c r="AB244" s="214"/>
      <c r="AC244" s="214"/>
      <c r="AD244" s="214"/>
      <c r="AE244" s="248" t="s">
        <v>955</v>
      </c>
      <c r="AF244" s="248" t="s">
        <v>958</v>
      </c>
      <c r="AG244" s="248" t="s">
        <v>959</v>
      </c>
      <c r="AH244" s="249">
        <v>1</v>
      </c>
      <c r="AI244" s="249">
        <v>12.5</v>
      </c>
      <c r="AJ244" s="250"/>
      <c r="AK244" s="248" t="s">
        <v>271</v>
      </c>
      <c r="AL244" s="248" t="s">
        <v>280</v>
      </c>
      <c r="AM244" s="248" t="s">
        <v>52</v>
      </c>
      <c r="AN244" s="248"/>
      <c r="AO244" s="248"/>
      <c r="AP244" s="248"/>
      <c r="AQ244" s="249">
        <f>2024-RIGHT(D244,4)</f>
        <v>4</v>
      </c>
      <c r="AR244" s="249">
        <f>100/AI244</f>
        <v>8</v>
      </c>
      <c r="AS244" s="250">
        <f>IF(AQ244&lt;AR244,M244-(M244*AI244/100)*AQ244,0)</f>
        <v>11836000</v>
      </c>
      <c r="AT244" s="213"/>
      <c r="AU244" s="213"/>
      <c r="AV244" s="213"/>
      <c r="AW244" s="213"/>
      <c r="AX244" s="213"/>
      <c r="AY244" s="213"/>
      <c r="AZ244" s="213"/>
      <c r="BA244" s="213"/>
      <c r="BB244" s="213"/>
      <c r="BC244" s="213"/>
      <c r="BD244" s="213"/>
      <c r="BE244" s="213"/>
      <c r="BF244" s="213"/>
    </row>
    <row r="245" spans="1:58" s="215" customFormat="1" ht="25.5" x14ac:dyDescent="0.2">
      <c r="A245" s="212">
        <v>197</v>
      </c>
      <c r="B245" s="213" t="s">
        <v>962</v>
      </c>
      <c r="C245" s="213" t="s">
        <v>961</v>
      </c>
      <c r="D245" s="212" t="s">
        <v>818</v>
      </c>
      <c r="E245" s="212"/>
      <c r="F245" s="212"/>
      <c r="G245" s="212"/>
      <c r="H245" s="212"/>
      <c r="I245" s="212"/>
      <c r="J245" s="212"/>
      <c r="K245" s="212"/>
      <c r="L245" s="212"/>
      <c r="M245" s="214">
        <v>23500000</v>
      </c>
      <c r="N245" s="214">
        <v>0</v>
      </c>
      <c r="O245" s="267"/>
      <c r="P245" s="267"/>
      <c r="Q245" s="267"/>
      <c r="R245" s="267"/>
      <c r="S245" s="267"/>
      <c r="T245" s="267"/>
      <c r="U245" s="267"/>
      <c r="V245" s="267"/>
      <c r="W245" s="267"/>
      <c r="X245" s="267"/>
      <c r="Y245" s="267"/>
      <c r="Z245" s="214"/>
      <c r="AA245" s="214"/>
      <c r="AB245" s="214"/>
      <c r="AC245" s="214"/>
      <c r="AD245" s="214"/>
      <c r="AE245" s="248" t="s">
        <v>814</v>
      </c>
      <c r="AF245" s="248" t="s">
        <v>963</v>
      </c>
      <c r="AG245" s="248" t="s">
        <v>964</v>
      </c>
      <c r="AH245" s="249">
        <v>1</v>
      </c>
      <c r="AI245" s="249">
        <v>12.5</v>
      </c>
      <c r="AJ245" s="250"/>
      <c r="AK245" s="248" t="s">
        <v>271</v>
      </c>
      <c r="AL245" s="248" t="s">
        <v>280</v>
      </c>
      <c r="AM245" s="248" t="s">
        <v>52</v>
      </c>
      <c r="AN245" s="248"/>
      <c r="AO245" s="248"/>
      <c r="AP245" s="248"/>
      <c r="AQ245" s="249">
        <f>2024-RIGHT(D245,4)</f>
        <v>9</v>
      </c>
      <c r="AR245" s="249">
        <f>100/AI245</f>
        <v>8</v>
      </c>
      <c r="AS245" s="250">
        <f>IF(AQ245&lt;AR245,M245-(M245*AI245/100)*AQ245,0)</f>
        <v>0</v>
      </c>
      <c r="AT245" s="213"/>
      <c r="AU245" s="213"/>
      <c r="AV245" s="213"/>
      <c r="AW245" s="213"/>
      <c r="AX245" s="213"/>
      <c r="AY245" s="213"/>
      <c r="AZ245" s="213"/>
      <c r="BA245" s="213"/>
      <c r="BB245" s="213"/>
      <c r="BC245" s="213"/>
      <c r="BD245" s="213"/>
      <c r="BE245" s="213"/>
      <c r="BF245" s="213"/>
    </row>
    <row r="246" spans="1:58" s="215" customFormat="1" ht="25.5" x14ac:dyDescent="0.2">
      <c r="A246" s="212">
        <v>198</v>
      </c>
      <c r="B246" s="213" t="s">
        <v>966</v>
      </c>
      <c r="C246" s="213" t="s">
        <v>965</v>
      </c>
      <c r="D246" s="212" t="s">
        <v>818</v>
      </c>
      <c r="E246" s="212" t="s">
        <v>1121</v>
      </c>
      <c r="F246" s="212">
        <v>1</v>
      </c>
      <c r="G246" s="212">
        <v>1</v>
      </c>
      <c r="H246" s="212">
        <f>G246-F246</f>
        <v>0</v>
      </c>
      <c r="I246" s="212"/>
      <c r="J246" s="212"/>
      <c r="K246" s="212"/>
      <c r="L246" s="212"/>
      <c r="M246" s="214">
        <v>38500000</v>
      </c>
      <c r="N246" s="214">
        <v>0</v>
      </c>
      <c r="O246" s="267"/>
      <c r="P246" s="267"/>
      <c r="Q246" s="267">
        <v>1</v>
      </c>
      <c r="R246" s="267"/>
      <c r="S246" s="267"/>
      <c r="T246" s="267"/>
      <c r="U246" s="267"/>
      <c r="V246" s="267">
        <v>1</v>
      </c>
      <c r="W246" s="267"/>
      <c r="X246" s="267"/>
      <c r="Y246" s="267"/>
      <c r="Z246" s="214"/>
      <c r="AA246" s="214"/>
      <c r="AB246" s="214"/>
      <c r="AC246" s="214"/>
      <c r="AD246" s="214"/>
      <c r="AE246" s="248" t="s">
        <v>814</v>
      </c>
      <c r="AF246" s="248" t="s">
        <v>967</v>
      </c>
      <c r="AG246" s="248" t="s">
        <v>968</v>
      </c>
      <c r="AH246" s="249">
        <v>1</v>
      </c>
      <c r="AI246" s="249">
        <v>12.5</v>
      </c>
      <c r="AJ246" s="250"/>
      <c r="AK246" s="248" t="s">
        <v>271</v>
      </c>
      <c r="AL246" s="248" t="s">
        <v>280</v>
      </c>
      <c r="AM246" s="248" t="s">
        <v>52</v>
      </c>
      <c r="AN246" s="248"/>
      <c r="AO246" s="248"/>
      <c r="AP246" s="248"/>
      <c r="AQ246" s="249">
        <f>2024-RIGHT(D246,4)</f>
        <v>9</v>
      </c>
      <c r="AR246" s="249">
        <f>100/AI246</f>
        <v>8</v>
      </c>
      <c r="AS246" s="250">
        <f>IF(AQ246&lt;AR246,M246-(M246*AI246/100)*AQ246,0)</f>
        <v>0</v>
      </c>
      <c r="AT246" s="213"/>
      <c r="AU246" s="213"/>
      <c r="AV246" s="213"/>
      <c r="AW246" s="213"/>
      <c r="AX246" s="213"/>
      <c r="AY246" s="213"/>
      <c r="AZ246" s="213"/>
      <c r="BA246" s="213"/>
      <c r="BB246" s="213"/>
      <c r="BC246" s="213"/>
      <c r="BD246" s="213"/>
      <c r="BE246" s="213"/>
      <c r="BF246" s="213"/>
    </row>
    <row r="247" spans="1:58" s="215" customFormat="1" ht="25.5" x14ac:dyDescent="0.2">
      <c r="A247" s="212">
        <v>199</v>
      </c>
      <c r="B247" s="213" t="s">
        <v>966</v>
      </c>
      <c r="C247" s="213" t="s">
        <v>969</v>
      </c>
      <c r="D247" s="212" t="s">
        <v>818</v>
      </c>
      <c r="E247" s="212" t="s">
        <v>1121</v>
      </c>
      <c r="F247" s="212">
        <v>1</v>
      </c>
      <c r="G247" s="212">
        <v>1</v>
      </c>
      <c r="H247" s="212">
        <f t="shared" ref="H247:H253" si="10">G247-F247</f>
        <v>0</v>
      </c>
      <c r="I247" s="212"/>
      <c r="J247" s="212"/>
      <c r="K247" s="212"/>
      <c r="L247" s="212"/>
      <c r="M247" s="214">
        <v>38500000</v>
      </c>
      <c r="N247" s="214">
        <v>0</v>
      </c>
      <c r="O247" s="267"/>
      <c r="P247" s="267"/>
      <c r="Q247" s="267">
        <v>1</v>
      </c>
      <c r="R247" s="267"/>
      <c r="S247" s="267"/>
      <c r="T247" s="267"/>
      <c r="U247" s="267"/>
      <c r="V247" s="267">
        <v>1</v>
      </c>
      <c r="W247" s="267"/>
      <c r="X247" s="267"/>
      <c r="Y247" s="267"/>
      <c r="Z247" s="214"/>
      <c r="AA247" s="214"/>
      <c r="AB247" s="214"/>
      <c r="AC247" s="214"/>
      <c r="AD247" s="214"/>
      <c r="AE247" s="248" t="s">
        <v>814</v>
      </c>
      <c r="AF247" s="248" t="s">
        <v>967</v>
      </c>
      <c r="AG247" s="248" t="s">
        <v>968</v>
      </c>
      <c r="AH247" s="249">
        <v>1</v>
      </c>
      <c r="AI247" s="249">
        <v>12.5</v>
      </c>
      <c r="AJ247" s="250"/>
      <c r="AK247" s="248" t="s">
        <v>271</v>
      </c>
      <c r="AL247" s="248" t="s">
        <v>280</v>
      </c>
      <c r="AM247" s="248" t="s">
        <v>52</v>
      </c>
      <c r="AN247" s="248"/>
      <c r="AO247" s="248"/>
      <c r="AP247" s="248"/>
      <c r="AQ247" s="249">
        <f>2024-RIGHT(D247,4)</f>
        <v>9</v>
      </c>
      <c r="AR247" s="249">
        <f>100/AI247</f>
        <v>8</v>
      </c>
      <c r="AS247" s="250">
        <f>IF(AQ247&lt;AR247,M247-(M247*AI247/100)*AQ247,0)</f>
        <v>0</v>
      </c>
      <c r="AT247" s="213"/>
      <c r="AU247" s="213"/>
      <c r="AV247" s="213"/>
      <c r="AW247" s="213"/>
      <c r="AX247" s="213"/>
      <c r="AY247" s="213"/>
      <c r="AZ247" s="213"/>
      <c r="BA247" s="213"/>
      <c r="BB247" s="213"/>
      <c r="BC247" s="213"/>
      <c r="BD247" s="213"/>
      <c r="BE247" s="213"/>
      <c r="BF247" s="213"/>
    </row>
    <row r="248" spans="1:58" s="215" customFormat="1" ht="25.5" x14ac:dyDescent="0.2">
      <c r="A248" s="212">
        <v>200</v>
      </c>
      <c r="B248" s="213" t="s">
        <v>966</v>
      </c>
      <c r="C248" s="213" t="s">
        <v>970</v>
      </c>
      <c r="D248" s="212" t="s">
        <v>818</v>
      </c>
      <c r="E248" s="212" t="s">
        <v>1121</v>
      </c>
      <c r="F248" s="212">
        <v>1</v>
      </c>
      <c r="G248" s="212">
        <v>1</v>
      </c>
      <c r="H248" s="212">
        <f t="shared" si="10"/>
        <v>0</v>
      </c>
      <c r="I248" s="212"/>
      <c r="J248" s="212"/>
      <c r="K248" s="212"/>
      <c r="L248" s="212"/>
      <c r="M248" s="214">
        <v>38500000</v>
      </c>
      <c r="N248" s="214">
        <v>0</v>
      </c>
      <c r="O248" s="267"/>
      <c r="P248" s="267"/>
      <c r="Q248" s="267">
        <v>1</v>
      </c>
      <c r="R248" s="267"/>
      <c r="S248" s="267"/>
      <c r="T248" s="267"/>
      <c r="U248" s="267"/>
      <c r="V248" s="267">
        <v>1</v>
      </c>
      <c r="W248" s="267"/>
      <c r="X248" s="267"/>
      <c r="Y248" s="267"/>
      <c r="Z248" s="214"/>
      <c r="AA248" s="214"/>
      <c r="AB248" s="214"/>
      <c r="AC248" s="214"/>
      <c r="AD248" s="214"/>
      <c r="AE248" s="248" t="s">
        <v>814</v>
      </c>
      <c r="AF248" s="248" t="s">
        <v>967</v>
      </c>
      <c r="AG248" s="248" t="s">
        <v>968</v>
      </c>
      <c r="AH248" s="249">
        <v>1</v>
      </c>
      <c r="AI248" s="249">
        <v>12.5</v>
      </c>
      <c r="AJ248" s="250"/>
      <c r="AK248" s="248" t="s">
        <v>271</v>
      </c>
      <c r="AL248" s="248" t="s">
        <v>280</v>
      </c>
      <c r="AM248" s="248" t="s">
        <v>52</v>
      </c>
      <c r="AN248" s="248"/>
      <c r="AO248" s="248"/>
      <c r="AP248" s="248"/>
      <c r="AQ248" s="249">
        <f>2024-RIGHT(D248,4)</f>
        <v>9</v>
      </c>
      <c r="AR248" s="249">
        <f>100/AI248</f>
        <v>8</v>
      </c>
      <c r="AS248" s="250">
        <f>IF(AQ248&lt;AR248,M248-(M248*AI248/100)*AQ248,0)</f>
        <v>0</v>
      </c>
      <c r="AT248" s="213"/>
      <c r="AU248" s="213"/>
      <c r="AV248" s="213"/>
      <c r="AW248" s="213"/>
      <c r="AX248" s="213"/>
      <c r="AY248" s="213"/>
      <c r="AZ248" s="213"/>
      <c r="BA248" s="213"/>
      <c r="BB248" s="213"/>
      <c r="BC248" s="213"/>
      <c r="BD248" s="213"/>
      <c r="BE248" s="213"/>
      <c r="BF248" s="213"/>
    </row>
    <row r="249" spans="1:58" s="215" customFormat="1" ht="25.5" x14ac:dyDescent="0.2">
      <c r="A249" s="212">
        <v>201</v>
      </c>
      <c r="B249" s="213" t="s">
        <v>972</v>
      </c>
      <c r="C249" s="213" t="s">
        <v>971</v>
      </c>
      <c r="D249" s="212" t="s">
        <v>818</v>
      </c>
      <c r="E249" s="212" t="s">
        <v>1121</v>
      </c>
      <c r="F249" s="212">
        <v>1</v>
      </c>
      <c r="G249" s="212">
        <v>1</v>
      </c>
      <c r="H249" s="212">
        <f t="shared" si="10"/>
        <v>0</v>
      </c>
      <c r="I249" s="212"/>
      <c r="J249" s="212"/>
      <c r="K249" s="212"/>
      <c r="L249" s="212"/>
      <c r="M249" s="214">
        <v>39000000</v>
      </c>
      <c r="N249" s="214">
        <v>0</v>
      </c>
      <c r="O249" s="267"/>
      <c r="P249" s="267"/>
      <c r="Q249" s="267">
        <v>1</v>
      </c>
      <c r="R249" s="267"/>
      <c r="S249" s="267"/>
      <c r="T249" s="267"/>
      <c r="U249" s="267"/>
      <c r="V249" s="267">
        <v>1</v>
      </c>
      <c r="W249" s="267"/>
      <c r="X249" s="267"/>
      <c r="Y249" s="267"/>
      <c r="Z249" s="214"/>
      <c r="AA249" s="214"/>
      <c r="AB249" s="214"/>
      <c r="AC249" s="214"/>
      <c r="AD249" s="214"/>
      <c r="AE249" s="248" t="s">
        <v>814</v>
      </c>
      <c r="AF249" s="248" t="s">
        <v>973</v>
      </c>
      <c r="AG249" s="248" t="s">
        <v>974</v>
      </c>
      <c r="AH249" s="249">
        <v>1</v>
      </c>
      <c r="AI249" s="249">
        <v>12.5</v>
      </c>
      <c r="AJ249" s="250"/>
      <c r="AK249" s="248" t="s">
        <v>271</v>
      </c>
      <c r="AL249" s="248" t="s">
        <v>280</v>
      </c>
      <c r="AM249" s="248" t="s">
        <v>52</v>
      </c>
      <c r="AN249" s="248"/>
      <c r="AO249" s="248"/>
      <c r="AP249" s="248"/>
      <c r="AQ249" s="249">
        <f>2024-RIGHT(D249,4)</f>
        <v>9</v>
      </c>
      <c r="AR249" s="249">
        <f>100/AI249</f>
        <v>8</v>
      </c>
      <c r="AS249" s="250">
        <f>IF(AQ249&lt;AR249,M249-(M249*AI249/100)*AQ249,0)</f>
        <v>0</v>
      </c>
      <c r="AT249" s="213"/>
      <c r="AU249" s="213"/>
      <c r="AV249" s="213"/>
      <c r="AW249" s="213"/>
      <c r="AX249" s="213"/>
      <c r="AY249" s="213"/>
      <c r="AZ249" s="213"/>
      <c r="BA249" s="213"/>
      <c r="BB249" s="213"/>
      <c r="BC249" s="213"/>
      <c r="BD249" s="213"/>
      <c r="BE249" s="213"/>
      <c r="BF249" s="213"/>
    </row>
    <row r="250" spans="1:58" s="215" customFormat="1" ht="25.5" x14ac:dyDescent="0.2">
      <c r="A250" s="212">
        <v>202</v>
      </c>
      <c r="B250" s="213" t="s">
        <v>977</v>
      </c>
      <c r="C250" s="213" t="s">
        <v>976</v>
      </c>
      <c r="D250" s="212" t="s">
        <v>980</v>
      </c>
      <c r="E250" s="212" t="s">
        <v>39</v>
      </c>
      <c r="F250" s="212">
        <v>1</v>
      </c>
      <c r="G250" s="212">
        <v>1</v>
      </c>
      <c r="H250" s="212">
        <f t="shared" si="10"/>
        <v>0</v>
      </c>
      <c r="I250" s="212"/>
      <c r="J250" s="212"/>
      <c r="K250" s="212"/>
      <c r="L250" s="212"/>
      <c r="M250" s="214">
        <v>10400000</v>
      </c>
      <c r="N250" s="214">
        <v>0</v>
      </c>
      <c r="O250" s="267"/>
      <c r="P250" s="267"/>
      <c r="Q250" s="267">
        <v>1</v>
      </c>
      <c r="R250" s="267"/>
      <c r="S250" s="267"/>
      <c r="T250" s="267"/>
      <c r="U250" s="267"/>
      <c r="V250" s="267">
        <v>1</v>
      </c>
      <c r="W250" s="267"/>
      <c r="X250" s="267"/>
      <c r="Y250" s="267"/>
      <c r="Z250" s="214"/>
      <c r="AA250" s="214"/>
      <c r="AB250" s="214"/>
      <c r="AC250" s="214"/>
      <c r="AD250" s="214"/>
      <c r="AE250" s="248" t="s">
        <v>975</v>
      </c>
      <c r="AF250" s="248" t="s">
        <v>978</v>
      </c>
      <c r="AG250" s="248" t="s">
        <v>979</v>
      </c>
      <c r="AH250" s="249">
        <v>1</v>
      </c>
      <c r="AI250" s="249">
        <v>12.5</v>
      </c>
      <c r="AJ250" s="250"/>
      <c r="AK250" s="248" t="s">
        <v>271</v>
      </c>
      <c r="AL250" s="248" t="s">
        <v>280</v>
      </c>
      <c r="AM250" s="248" t="s">
        <v>52</v>
      </c>
      <c r="AN250" s="248"/>
      <c r="AO250" s="248"/>
      <c r="AP250" s="248"/>
      <c r="AQ250" s="249">
        <f>2024-RIGHT(D250,4)</f>
        <v>8</v>
      </c>
      <c r="AR250" s="249">
        <f>100/AI250</f>
        <v>8</v>
      </c>
      <c r="AS250" s="250">
        <f>IF(AQ250&lt;AR250,M250-(M250*AI250/100)*AQ250,0)</f>
        <v>0</v>
      </c>
      <c r="AT250" s="213"/>
      <c r="AU250" s="213"/>
      <c r="AV250" s="213"/>
      <c r="AW250" s="213"/>
      <c r="AX250" s="213"/>
      <c r="AY250" s="213"/>
      <c r="AZ250" s="213"/>
      <c r="BA250" s="213"/>
      <c r="BB250" s="213"/>
      <c r="BC250" s="213"/>
      <c r="BD250" s="213"/>
      <c r="BE250" s="213"/>
      <c r="BF250" s="213"/>
    </row>
    <row r="251" spans="1:58" s="215" customFormat="1" ht="25.5" x14ac:dyDescent="0.2">
      <c r="A251" s="212">
        <v>203</v>
      </c>
      <c r="B251" s="213" t="s">
        <v>982</v>
      </c>
      <c r="C251" s="213" t="s">
        <v>981</v>
      </c>
      <c r="D251" s="212" t="s">
        <v>980</v>
      </c>
      <c r="E251" s="212" t="s">
        <v>39</v>
      </c>
      <c r="F251" s="212">
        <v>1</v>
      </c>
      <c r="G251" s="212">
        <v>1</v>
      </c>
      <c r="H251" s="212">
        <f t="shared" si="10"/>
        <v>0</v>
      </c>
      <c r="I251" s="212"/>
      <c r="J251" s="212"/>
      <c r="K251" s="212"/>
      <c r="L251" s="212"/>
      <c r="M251" s="214">
        <v>11750000</v>
      </c>
      <c r="N251" s="214">
        <v>0</v>
      </c>
      <c r="O251" s="267"/>
      <c r="P251" s="267"/>
      <c r="Q251" s="267">
        <v>1</v>
      </c>
      <c r="R251" s="267"/>
      <c r="S251" s="267"/>
      <c r="T251" s="267"/>
      <c r="U251" s="267"/>
      <c r="V251" s="267">
        <v>1</v>
      </c>
      <c r="W251" s="267"/>
      <c r="X251" s="267"/>
      <c r="Y251" s="267"/>
      <c r="Z251" s="214"/>
      <c r="AA251" s="214"/>
      <c r="AB251" s="214"/>
      <c r="AC251" s="214"/>
      <c r="AD251" s="214"/>
      <c r="AE251" s="248" t="s">
        <v>975</v>
      </c>
      <c r="AF251" s="248" t="s">
        <v>983</v>
      </c>
      <c r="AG251" s="248" t="s">
        <v>984</v>
      </c>
      <c r="AH251" s="249">
        <v>1</v>
      </c>
      <c r="AI251" s="249">
        <v>12.5</v>
      </c>
      <c r="AJ251" s="250"/>
      <c r="AK251" s="248" t="s">
        <v>271</v>
      </c>
      <c r="AL251" s="248" t="s">
        <v>280</v>
      </c>
      <c r="AM251" s="248" t="s">
        <v>52</v>
      </c>
      <c r="AN251" s="248"/>
      <c r="AO251" s="248"/>
      <c r="AP251" s="248"/>
      <c r="AQ251" s="249">
        <f>2024-RIGHT(D251,4)</f>
        <v>8</v>
      </c>
      <c r="AR251" s="249">
        <f>100/AI251</f>
        <v>8</v>
      </c>
      <c r="AS251" s="250">
        <f>IF(AQ251&lt;AR251,M251-(M251*AI251/100)*AQ251,0)</f>
        <v>0</v>
      </c>
      <c r="AT251" s="213"/>
      <c r="AU251" s="213"/>
      <c r="AV251" s="213"/>
      <c r="AW251" s="213"/>
      <c r="AX251" s="213"/>
      <c r="AY251" s="213"/>
      <c r="AZ251" s="213"/>
      <c r="BA251" s="213"/>
      <c r="BB251" s="213"/>
      <c r="BC251" s="213"/>
      <c r="BD251" s="213"/>
      <c r="BE251" s="213"/>
      <c r="BF251" s="213"/>
    </row>
    <row r="252" spans="1:58" s="215" customFormat="1" ht="25.5" x14ac:dyDescent="0.2">
      <c r="A252" s="212">
        <v>204</v>
      </c>
      <c r="B252" s="213" t="s">
        <v>982</v>
      </c>
      <c r="C252" s="213" t="s">
        <v>985</v>
      </c>
      <c r="D252" s="212" t="s">
        <v>980</v>
      </c>
      <c r="E252" s="212" t="s">
        <v>39</v>
      </c>
      <c r="F252" s="212">
        <v>1</v>
      </c>
      <c r="G252" s="212">
        <v>1</v>
      </c>
      <c r="H252" s="212">
        <f t="shared" si="10"/>
        <v>0</v>
      </c>
      <c r="I252" s="212"/>
      <c r="J252" s="212"/>
      <c r="K252" s="212"/>
      <c r="L252" s="212"/>
      <c r="M252" s="214">
        <v>11750000</v>
      </c>
      <c r="N252" s="214">
        <v>0</v>
      </c>
      <c r="O252" s="267"/>
      <c r="P252" s="267"/>
      <c r="Q252" s="267">
        <v>1</v>
      </c>
      <c r="R252" s="267"/>
      <c r="S252" s="267"/>
      <c r="T252" s="267"/>
      <c r="U252" s="267"/>
      <c r="V252" s="267">
        <v>1</v>
      </c>
      <c r="W252" s="267"/>
      <c r="X252" s="267"/>
      <c r="Y252" s="267"/>
      <c r="Z252" s="214"/>
      <c r="AA252" s="214"/>
      <c r="AB252" s="214"/>
      <c r="AC252" s="214"/>
      <c r="AD252" s="214"/>
      <c r="AE252" s="248" t="s">
        <v>975</v>
      </c>
      <c r="AF252" s="248" t="s">
        <v>983</v>
      </c>
      <c r="AG252" s="248" t="s">
        <v>984</v>
      </c>
      <c r="AH252" s="249">
        <v>1</v>
      </c>
      <c r="AI252" s="249">
        <v>12.5</v>
      </c>
      <c r="AJ252" s="250"/>
      <c r="AK252" s="248" t="s">
        <v>271</v>
      </c>
      <c r="AL252" s="248" t="s">
        <v>280</v>
      </c>
      <c r="AM252" s="248" t="s">
        <v>52</v>
      </c>
      <c r="AN252" s="248"/>
      <c r="AO252" s="248"/>
      <c r="AP252" s="248"/>
      <c r="AQ252" s="249">
        <f>2024-RIGHT(D252,4)</f>
        <v>8</v>
      </c>
      <c r="AR252" s="249">
        <f>100/AI252</f>
        <v>8</v>
      </c>
      <c r="AS252" s="250">
        <f>IF(AQ252&lt;AR252,M252-(M252*AI252/100)*AQ252,0)</f>
        <v>0</v>
      </c>
      <c r="AT252" s="213"/>
      <c r="AU252" s="213"/>
      <c r="AV252" s="213"/>
      <c r="AW252" s="213"/>
      <c r="AX252" s="213"/>
      <c r="AY252" s="213"/>
      <c r="AZ252" s="213"/>
      <c r="BA252" s="213"/>
      <c r="BB252" s="213"/>
      <c r="BC252" s="213"/>
      <c r="BD252" s="213"/>
      <c r="BE252" s="213"/>
      <c r="BF252" s="213"/>
    </row>
    <row r="253" spans="1:58" s="215" customFormat="1" ht="25.5" x14ac:dyDescent="0.2">
      <c r="A253" s="212">
        <v>205</v>
      </c>
      <c r="B253" s="213" t="s">
        <v>982</v>
      </c>
      <c r="C253" s="213" t="s">
        <v>986</v>
      </c>
      <c r="D253" s="212" t="s">
        <v>980</v>
      </c>
      <c r="E253" s="212" t="s">
        <v>39</v>
      </c>
      <c r="F253" s="212">
        <v>1</v>
      </c>
      <c r="G253" s="212">
        <v>1</v>
      </c>
      <c r="H253" s="212">
        <f t="shared" si="10"/>
        <v>0</v>
      </c>
      <c r="I253" s="212"/>
      <c r="J253" s="212"/>
      <c r="K253" s="212"/>
      <c r="L253" s="212"/>
      <c r="M253" s="214">
        <v>11750000</v>
      </c>
      <c r="N253" s="214">
        <v>0</v>
      </c>
      <c r="O253" s="267"/>
      <c r="P253" s="267"/>
      <c r="Q253" s="267">
        <v>1</v>
      </c>
      <c r="R253" s="267"/>
      <c r="S253" s="267"/>
      <c r="T253" s="267"/>
      <c r="U253" s="267"/>
      <c r="V253" s="267">
        <v>1</v>
      </c>
      <c r="W253" s="267"/>
      <c r="X253" s="267"/>
      <c r="Y253" s="267"/>
      <c r="Z253" s="214"/>
      <c r="AA253" s="214"/>
      <c r="AB253" s="214"/>
      <c r="AC253" s="214"/>
      <c r="AD253" s="214"/>
      <c r="AE253" s="248" t="s">
        <v>975</v>
      </c>
      <c r="AF253" s="248" t="s">
        <v>983</v>
      </c>
      <c r="AG253" s="248" t="s">
        <v>984</v>
      </c>
      <c r="AH253" s="249">
        <v>1</v>
      </c>
      <c r="AI253" s="249">
        <v>12.5</v>
      </c>
      <c r="AJ253" s="250"/>
      <c r="AK253" s="248" t="s">
        <v>271</v>
      </c>
      <c r="AL253" s="248" t="s">
        <v>280</v>
      </c>
      <c r="AM253" s="248" t="s">
        <v>52</v>
      </c>
      <c r="AN253" s="248"/>
      <c r="AO253" s="248"/>
      <c r="AP253" s="248"/>
      <c r="AQ253" s="249">
        <f>2024-RIGHT(D253,4)</f>
        <v>8</v>
      </c>
      <c r="AR253" s="249">
        <f>100/AI253</f>
        <v>8</v>
      </c>
      <c r="AS253" s="250">
        <f>IF(AQ253&lt;AR253,M253-(M253*AI253/100)*AQ253,0)</f>
        <v>0</v>
      </c>
      <c r="AT253" s="213"/>
      <c r="AU253" s="213"/>
      <c r="AV253" s="213"/>
      <c r="AW253" s="213"/>
      <c r="AX253" s="213"/>
      <c r="AY253" s="213"/>
      <c r="AZ253" s="213"/>
      <c r="BA253" s="213"/>
      <c r="BB253" s="213"/>
      <c r="BC253" s="213"/>
      <c r="BD253" s="213"/>
      <c r="BE253" s="213"/>
      <c r="BF253" s="213"/>
    </row>
    <row r="254" spans="1:58" s="215" customFormat="1" ht="25.5" x14ac:dyDescent="0.2">
      <c r="A254" s="212">
        <v>206</v>
      </c>
      <c r="B254" s="213" t="s">
        <v>988</v>
      </c>
      <c r="C254" s="213" t="s">
        <v>987</v>
      </c>
      <c r="D254" s="212" t="s">
        <v>278</v>
      </c>
      <c r="E254" s="212"/>
      <c r="F254" s="212"/>
      <c r="G254" s="212"/>
      <c r="H254" s="212"/>
      <c r="I254" s="212"/>
      <c r="J254" s="212"/>
      <c r="K254" s="212"/>
      <c r="L254" s="212"/>
      <c r="M254" s="214">
        <v>14960000</v>
      </c>
      <c r="N254" s="214">
        <v>10472000</v>
      </c>
      <c r="O254" s="267"/>
      <c r="P254" s="267"/>
      <c r="Q254" s="267"/>
      <c r="R254" s="267"/>
      <c r="S254" s="267"/>
      <c r="T254" s="267"/>
      <c r="U254" s="267"/>
      <c r="V254" s="267"/>
      <c r="W254" s="267"/>
      <c r="X254" s="267"/>
      <c r="Y254" s="267"/>
      <c r="Z254" s="214"/>
      <c r="AA254" s="214"/>
      <c r="AB254" s="214"/>
      <c r="AC254" s="214"/>
      <c r="AD254" s="214"/>
      <c r="AE254" s="248" t="s">
        <v>274</v>
      </c>
      <c r="AF254" s="248" t="s">
        <v>52</v>
      </c>
      <c r="AG254" s="248" t="s">
        <v>989</v>
      </c>
      <c r="AH254" s="249">
        <v>1</v>
      </c>
      <c r="AI254" s="249">
        <v>10</v>
      </c>
      <c r="AJ254" s="250"/>
      <c r="AK254" s="248" t="s">
        <v>279</v>
      </c>
      <c r="AL254" s="248" t="s">
        <v>280</v>
      </c>
      <c r="AM254" s="248" t="s">
        <v>52</v>
      </c>
      <c r="AN254" s="248"/>
      <c r="AO254" s="248"/>
      <c r="AP254" s="248"/>
      <c r="AQ254" s="249">
        <f>2024-RIGHT(D254,4)</f>
        <v>3</v>
      </c>
      <c r="AR254" s="249">
        <f>100/AI254</f>
        <v>10</v>
      </c>
      <c r="AS254" s="250">
        <f>IF(AQ254&lt;AR254,M254-(M254*AI254/100)*AQ254,0)</f>
        <v>10472000</v>
      </c>
      <c r="AT254" s="213"/>
      <c r="AU254" s="213"/>
      <c r="AV254" s="213"/>
      <c r="AW254" s="213"/>
      <c r="AX254" s="213"/>
      <c r="AY254" s="213"/>
      <c r="AZ254" s="213"/>
      <c r="BA254" s="213"/>
      <c r="BB254" s="213"/>
      <c r="BC254" s="213"/>
      <c r="BD254" s="213"/>
      <c r="BE254" s="213"/>
      <c r="BF254" s="213"/>
    </row>
    <row r="255" spans="1:58" s="215" customFormat="1" ht="25.5" x14ac:dyDescent="0.2">
      <c r="A255" s="212">
        <v>207</v>
      </c>
      <c r="B255" s="213" t="s">
        <v>991</v>
      </c>
      <c r="C255" s="213" t="s">
        <v>990</v>
      </c>
      <c r="D255" s="212" t="s">
        <v>278</v>
      </c>
      <c r="E255" s="212"/>
      <c r="F255" s="212"/>
      <c r="G255" s="212"/>
      <c r="H255" s="212"/>
      <c r="I255" s="212"/>
      <c r="J255" s="212"/>
      <c r="K255" s="212"/>
      <c r="L255" s="212"/>
      <c r="M255" s="214">
        <v>11100000</v>
      </c>
      <c r="N255" s="214">
        <v>7770000</v>
      </c>
      <c r="O255" s="267"/>
      <c r="P255" s="267"/>
      <c r="Q255" s="267"/>
      <c r="R255" s="267"/>
      <c r="S255" s="267"/>
      <c r="T255" s="267"/>
      <c r="U255" s="267"/>
      <c r="V255" s="267"/>
      <c r="W255" s="267"/>
      <c r="X255" s="267"/>
      <c r="Y255" s="267"/>
      <c r="Z255" s="214"/>
      <c r="AA255" s="214"/>
      <c r="AB255" s="214"/>
      <c r="AC255" s="214"/>
      <c r="AD255" s="214"/>
      <c r="AE255" s="248" t="s">
        <v>636</v>
      </c>
      <c r="AF255" s="248" t="s">
        <v>992</v>
      </c>
      <c r="AG255" s="248" t="s">
        <v>991</v>
      </c>
      <c r="AH255" s="249">
        <v>1</v>
      </c>
      <c r="AI255" s="249">
        <v>10</v>
      </c>
      <c r="AJ255" s="250"/>
      <c r="AK255" s="248" t="s">
        <v>279</v>
      </c>
      <c r="AL255" s="248" t="s">
        <v>280</v>
      </c>
      <c r="AM255" s="248" t="s">
        <v>52</v>
      </c>
      <c r="AN255" s="248"/>
      <c r="AO255" s="248"/>
      <c r="AP255" s="248"/>
      <c r="AQ255" s="249">
        <f>2024-RIGHT(D255,4)</f>
        <v>3</v>
      </c>
      <c r="AR255" s="249">
        <f>100/AI255</f>
        <v>10</v>
      </c>
      <c r="AS255" s="250">
        <f>IF(AQ255&lt;AR255,M255-(M255*AI255/100)*AQ255,0)</f>
        <v>7770000</v>
      </c>
      <c r="AT255" s="213"/>
      <c r="AU255" s="213"/>
      <c r="AV255" s="213"/>
      <c r="AW255" s="213"/>
      <c r="AX255" s="213"/>
      <c r="AY255" s="213"/>
      <c r="AZ255" s="213"/>
      <c r="BA255" s="213"/>
      <c r="BB255" s="213"/>
      <c r="BC255" s="213"/>
      <c r="BD255" s="213"/>
      <c r="BE255" s="213"/>
      <c r="BF255" s="213"/>
    </row>
    <row r="256" spans="1:58" s="215" customFormat="1" ht="25.5" x14ac:dyDescent="0.2">
      <c r="A256" s="212">
        <v>208</v>
      </c>
      <c r="B256" s="213" t="s">
        <v>995</v>
      </c>
      <c r="C256" s="213" t="s">
        <v>994</v>
      </c>
      <c r="D256" s="212" t="s">
        <v>278</v>
      </c>
      <c r="E256" s="212"/>
      <c r="F256" s="212"/>
      <c r="G256" s="212"/>
      <c r="H256" s="212"/>
      <c r="I256" s="212"/>
      <c r="J256" s="212"/>
      <c r="K256" s="212"/>
      <c r="L256" s="212"/>
      <c r="M256" s="214">
        <v>72000000</v>
      </c>
      <c r="N256" s="214">
        <v>28800000</v>
      </c>
      <c r="O256" s="267"/>
      <c r="P256" s="267"/>
      <c r="Q256" s="267"/>
      <c r="R256" s="267"/>
      <c r="S256" s="267"/>
      <c r="T256" s="267"/>
      <c r="U256" s="267"/>
      <c r="V256" s="267"/>
      <c r="W256" s="267"/>
      <c r="X256" s="267"/>
      <c r="Y256" s="267"/>
      <c r="Z256" s="214"/>
      <c r="AA256" s="214"/>
      <c r="AB256" s="214"/>
      <c r="AC256" s="214"/>
      <c r="AD256" s="214"/>
      <c r="AE256" s="248" t="s">
        <v>993</v>
      </c>
      <c r="AF256" s="248" t="s">
        <v>996</v>
      </c>
      <c r="AG256" s="248" t="s">
        <v>997</v>
      </c>
      <c r="AH256" s="249">
        <v>1</v>
      </c>
      <c r="AI256" s="249">
        <v>20</v>
      </c>
      <c r="AJ256" s="250"/>
      <c r="AK256" s="248" t="s">
        <v>279</v>
      </c>
      <c r="AL256" s="248" t="s">
        <v>280</v>
      </c>
      <c r="AM256" s="248" t="s">
        <v>52</v>
      </c>
      <c r="AN256" s="248"/>
      <c r="AO256" s="248"/>
      <c r="AP256" s="248"/>
      <c r="AQ256" s="249">
        <f>2024-RIGHT(D256,4)</f>
        <v>3</v>
      </c>
      <c r="AR256" s="249">
        <f>100/AI256</f>
        <v>5</v>
      </c>
      <c r="AS256" s="250">
        <f>IF(AQ256&lt;AR256,M256-(M256*AI256/100)*AQ256,0)</f>
        <v>28800000</v>
      </c>
      <c r="AT256" s="213"/>
      <c r="AU256" s="213"/>
      <c r="AV256" s="213"/>
      <c r="AW256" s="213"/>
      <c r="AX256" s="213"/>
      <c r="AY256" s="213"/>
      <c r="AZ256" s="213"/>
      <c r="BA256" s="213"/>
      <c r="BB256" s="213"/>
      <c r="BC256" s="213"/>
      <c r="BD256" s="213"/>
      <c r="BE256" s="213"/>
      <c r="BF256" s="213"/>
    </row>
    <row r="257" spans="1:58" s="215" customFormat="1" ht="25.5" x14ac:dyDescent="0.2">
      <c r="A257" s="212">
        <v>209</v>
      </c>
      <c r="B257" s="213" t="s">
        <v>1000</v>
      </c>
      <c r="C257" s="213" t="s">
        <v>999</v>
      </c>
      <c r="D257" s="212" t="s">
        <v>1003</v>
      </c>
      <c r="E257" s="212" t="s">
        <v>1121</v>
      </c>
      <c r="F257" s="212">
        <v>1</v>
      </c>
      <c r="G257" s="212">
        <v>1</v>
      </c>
      <c r="H257" s="212">
        <f>G257-1</f>
        <v>0</v>
      </c>
      <c r="I257" s="212"/>
      <c r="J257" s="212"/>
      <c r="K257" s="212"/>
      <c r="L257" s="212"/>
      <c r="M257" s="214">
        <v>32301325</v>
      </c>
      <c r="N257" s="214">
        <v>0</v>
      </c>
      <c r="O257" s="267"/>
      <c r="P257" s="267"/>
      <c r="Q257" s="267">
        <v>1</v>
      </c>
      <c r="R257" s="267"/>
      <c r="S257" s="267"/>
      <c r="T257" s="267"/>
      <c r="U257" s="267"/>
      <c r="V257" s="267">
        <v>1</v>
      </c>
      <c r="W257" s="267"/>
      <c r="X257" s="267"/>
      <c r="Y257" s="267"/>
      <c r="Z257" s="214"/>
      <c r="AA257" s="214"/>
      <c r="AB257" s="214"/>
      <c r="AC257" s="214"/>
      <c r="AD257" s="214"/>
      <c r="AE257" s="248" t="s">
        <v>998</v>
      </c>
      <c r="AF257" s="248" t="s">
        <v>1001</v>
      </c>
      <c r="AG257" s="248" t="s">
        <v>1002</v>
      </c>
      <c r="AH257" s="249">
        <v>1</v>
      </c>
      <c r="AI257" s="249">
        <v>20</v>
      </c>
      <c r="AJ257" s="250"/>
      <c r="AK257" s="248" t="s">
        <v>271</v>
      </c>
      <c r="AL257" s="248" t="s">
        <v>280</v>
      </c>
      <c r="AM257" s="248" t="s">
        <v>52</v>
      </c>
      <c r="AN257" s="248"/>
      <c r="AO257" s="248"/>
      <c r="AP257" s="248"/>
      <c r="AQ257" s="249">
        <f>2024-RIGHT(D257,4)</f>
        <v>9</v>
      </c>
      <c r="AR257" s="249">
        <f>100/AI257</f>
        <v>5</v>
      </c>
      <c r="AS257" s="250">
        <f>IF(AQ257&lt;AR257,M257-(M257*AI257/100)*AQ257,0)</f>
        <v>0</v>
      </c>
      <c r="AT257" s="213"/>
      <c r="AU257" s="213"/>
      <c r="AV257" s="213"/>
      <c r="AW257" s="213"/>
      <c r="AX257" s="213"/>
      <c r="AY257" s="213"/>
      <c r="AZ257" s="213"/>
      <c r="BA257" s="213"/>
      <c r="BB257" s="213"/>
      <c r="BC257" s="213"/>
      <c r="BD257" s="213"/>
      <c r="BE257" s="213"/>
      <c r="BF257" s="213"/>
    </row>
    <row r="258" spans="1:58" s="215" customFormat="1" ht="25.5" x14ac:dyDescent="0.2">
      <c r="A258" s="212">
        <v>210</v>
      </c>
      <c r="B258" s="213" t="s">
        <v>1006</v>
      </c>
      <c r="C258" s="213" t="s">
        <v>1005</v>
      </c>
      <c r="D258" s="212" t="s">
        <v>1009</v>
      </c>
      <c r="E258" s="212"/>
      <c r="F258" s="212">
        <v>1</v>
      </c>
      <c r="G258" s="212">
        <v>1</v>
      </c>
      <c r="H258" s="212">
        <f t="shared" ref="H258:H259" si="11">G258-1</f>
        <v>0</v>
      </c>
      <c r="I258" s="212"/>
      <c r="J258" s="212"/>
      <c r="K258" s="212"/>
      <c r="L258" s="212"/>
      <c r="M258" s="214">
        <v>16718801</v>
      </c>
      <c r="N258" s="214">
        <v>0</v>
      </c>
      <c r="O258" s="267"/>
      <c r="P258" s="267"/>
      <c r="Q258" s="267">
        <v>1</v>
      </c>
      <c r="R258" s="267"/>
      <c r="S258" s="267"/>
      <c r="T258" s="267"/>
      <c r="U258" s="267"/>
      <c r="V258" s="267">
        <v>1</v>
      </c>
      <c r="W258" s="267"/>
      <c r="X258" s="267"/>
      <c r="Y258" s="267"/>
      <c r="Z258" s="214"/>
      <c r="AA258" s="214"/>
      <c r="AB258" s="214"/>
      <c r="AC258" s="214"/>
      <c r="AD258" s="214"/>
      <c r="AE258" s="248" t="s">
        <v>1004</v>
      </c>
      <c r="AF258" s="248" t="s">
        <v>1007</v>
      </c>
      <c r="AG258" s="248" t="s">
        <v>1008</v>
      </c>
      <c r="AH258" s="249">
        <v>1</v>
      </c>
      <c r="AI258" s="249">
        <v>20</v>
      </c>
      <c r="AJ258" s="250"/>
      <c r="AK258" s="248" t="s">
        <v>271</v>
      </c>
      <c r="AL258" s="248" t="s">
        <v>272</v>
      </c>
      <c r="AM258" s="248" t="s">
        <v>52</v>
      </c>
      <c r="AN258" s="248"/>
      <c r="AO258" s="248"/>
      <c r="AP258" s="248"/>
      <c r="AQ258" s="249">
        <f>2024-RIGHT(D258,4)</f>
        <v>9</v>
      </c>
      <c r="AR258" s="249">
        <f>100/AI258</f>
        <v>5</v>
      </c>
      <c r="AS258" s="250">
        <f>IF(AQ258&lt;AR258,M258-(M258*AI258/100)*AQ258,0)</f>
        <v>0</v>
      </c>
      <c r="AT258" s="213"/>
      <c r="AU258" s="213"/>
      <c r="AV258" s="213"/>
      <c r="AW258" s="213"/>
      <c r="AX258" s="213"/>
      <c r="AY258" s="213"/>
      <c r="AZ258" s="213"/>
      <c r="BA258" s="213"/>
      <c r="BB258" s="213"/>
      <c r="BC258" s="213"/>
      <c r="BD258" s="213"/>
      <c r="BE258" s="213"/>
      <c r="BF258" s="213"/>
    </row>
    <row r="259" spans="1:58" s="215" customFormat="1" ht="25.5" x14ac:dyDescent="0.2">
      <c r="A259" s="212">
        <v>211</v>
      </c>
      <c r="B259" s="213" t="s">
        <v>1011</v>
      </c>
      <c r="C259" s="213" t="s">
        <v>1010</v>
      </c>
      <c r="D259" s="212" t="s">
        <v>1009</v>
      </c>
      <c r="E259" s="212" t="s">
        <v>1121</v>
      </c>
      <c r="F259" s="212">
        <v>1</v>
      </c>
      <c r="G259" s="212">
        <v>1</v>
      </c>
      <c r="H259" s="212">
        <f t="shared" si="11"/>
        <v>0</v>
      </c>
      <c r="I259" s="212"/>
      <c r="J259" s="212"/>
      <c r="K259" s="212"/>
      <c r="L259" s="212"/>
      <c r="M259" s="214">
        <v>58487076</v>
      </c>
      <c r="N259" s="214">
        <v>0</v>
      </c>
      <c r="O259" s="267"/>
      <c r="P259" s="267"/>
      <c r="Q259" s="267">
        <v>1</v>
      </c>
      <c r="R259" s="267"/>
      <c r="S259" s="267"/>
      <c r="T259" s="267"/>
      <c r="U259" s="267"/>
      <c r="V259" s="267">
        <v>1</v>
      </c>
      <c r="W259" s="267"/>
      <c r="X259" s="267"/>
      <c r="Y259" s="267"/>
      <c r="Z259" s="214"/>
      <c r="AA259" s="214"/>
      <c r="AB259" s="214"/>
      <c r="AC259" s="214"/>
      <c r="AD259" s="214"/>
      <c r="AE259" s="248" t="s">
        <v>1004</v>
      </c>
      <c r="AF259" s="248" t="s">
        <v>1012</v>
      </c>
      <c r="AG259" s="248" t="s">
        <v>1013</v>
      </c>
      <c r="AH259" s="249">
        <v>1</v>
      </c>
      <c r="AI259" s="249">
        <v>20</v>
      </c>
      <c r="AJ259" s="250"/>
      <c r="AK259" s="248" t="s">
        <v>271</v>
      </c>
      <c r="AL259" s="248" t="s">
        <v>272</v>
      </c>
      <c r="AM259" s="248" t="s">
        <v>52</v>
      </c>
      <c r="AN259" s="248"/>
      <c r="AO259" s="248"/>
      <c r="AP259" s="248"/>
      <c r="AQ259" s="249">
        <f>2024-RIGHT(D259,4)</f>
        <v>9</v>
      </c>
      <c r="AR259" s="249">
        <f>100/AI259</f>
        <v>5</v>
      </c>
      <c r="AS259" s="250">
        <f>IF(AQ259&lt;AR259,M259-(M259*AI259/100)*AQ259,0)</f>
        <v>0</v>
      </c>
      <c r="AT259" s="213"/>
      <c r="AU259" s="213"/>
      <c r="AV259" s="213"/>
      <c r="AW259" s="213"/>
      <c r="AX259" s="213"/>
      <c r="AY259" s="213"/>
      <c r="AZ259" s="213"/>
      <c r="BA259" s="213"/>
      <c r="BB259" s="213"/>
      <c r="BC259" s="213"/>
      <c r="BD259" s="213"/>
      <c r="BE259" s="213"/>
      <c r="BF259" s="213"/>
    </row>
    <row r="260" spans="1:58" s="215" customFormat="1" ht="25.5" x14ac:dyDescent="0.2">
      <c r="A260" s="212">
        <v>212</v>
      </c>
      <c r="B260" s="213" t="s">
        <v>1016</v>
      </c>
      <c r="C260" s="213" t="s">
        <v>1015</v>
      </c>
      <c r="D260" s="212" t="s">
        <v>1018</v>
      </c>
      <c r="E260" s="212"/>
      <c r="F260" s="212"/>
      <c r="G260" s="212"/>
      <c r="H260" s="212"/>
      <c r="I260" s="212"/>
      <c r="J260" s="212"/>
      <c r="K260" s="212"/>
      <c r="L260" s="212"/>
      <c r="M260" s="214">
        <v>28314000</v>
      </c>
      <c r="N260" s="214">
        <v>0</v>
      </c>
      <c r="O260" s="267"/>
      <c r="P260" s="267"/>
      <c r="Q260" s="267">
        <v>1</v>
      </c>
      <c r="R260" s="267"/>
      <c r="S260" s="267"/>
      <c r="T260" s="267"/>
      <c r="U260" s="267"/>
      <c r="V260" s="267">
        <v>1</v>
      </c>
      <c r="W260" s="267"/>
      <c r="X260" s="267"/>
      <c r="Y260" s="267"/>
      <c r="Z260" s="214"/>
      <c r="AA260" s="214"/>
      <c r="AB260" s="214"/>
      <c r="AC260" s="214"/>
      <c r="AD260" s="214"/>
      <c r="AE260" s="248" t="s">
        <v>1014</v>
      </c>
      <c r="AF260" s="248" t="s">
        <v>494</v>
      </c>
      <c r="AG260" s="248" t="s">
        <v>1017</v>
      </c>
      <c r="AH260" s="249">
        <v>1</v>
      </c>
      <c r="AI260" s="249">
        <v>20</v>
      </c>
      <c r="AJ260" s="250"/>
      <c r="AK260" s="248" t="s">
        <v>271</v>
      </c>
      <c r="AL260" s="248" t="s">
        <v>362</v>
      </c>
      <c r="AM260" s="248" t="s">
        <v>52</v>
      </c>
      <c r="AN260" s="248"/>
      <c r="AO260" s="248"/>
      <c r="AP260" s="248"/>
      <c r="AQ260" s="249">
        <f>2024-RIGHT(D260,4)</f>
        <v>9</v>
      </c>
      <c r="AR260" s="249">
        <f>100/AI260</f>
        <v>5</v>
      </c>
      <c r="AS260" s="250">
        <f>IF(AQ260&lt;AR260,M260-(M260*AI260/100)*AQ260,0)</f>
        <v>0</v>
      </c>
      <c r="AT260" s="213"/>
      <c r="AU260" s="213"/>
      <c r="AV260" s="213"/>
      <c r="AW260" s="213"/>
      <c r="AX260" s="213"/>
      <c r="AY260" s="213"/>
      <c r="AZ260" s="213"/>
      <c r="BA260" s="213"/>
      <c r="BB260" s="213"/>
      <c r="BC260" s="213"/>
      <c r="BD260" s="213"/>
      <c r="BE260" s="213"/>
      <c r="BF260" s="213"/>
    </row>
    <row r="261" spans="1:58" s="215" customFormat="1" ht="25.5" x14ac:dyDescent="0.2">
      <c r="A261" s="212">
        <v>221</v>
      </c>
      <c r="B261" s="213" t="s">
        <v>1020</v>
      </c>
      <c r="C261" s="213" t="s">
        <v>1019</v>
      </c>
      <c r="D261" s="212" t="s">
        <v>270</v>
      </c>
      <c r="E261" s="212"/>
      <c r="F261" s="212"/>
      <c r="G261" s="212"/>
      <c r="H261" s="212"/>
      <c r="I261" s="212"/>
      <c r="J261" s="212"/>
      <c r="K261" s="212"/>
      <c r="L261" s="212"/>
      <c r="M261" s="214">
        <v>12893650</v>
      </c>
      <c r="N261" s="214">
        <v>0</v>
      </c>
      <c r="O261" s="267"/>
      <c r="P261" s="267"/>
      <c r="Q261" s="267"/>
      <c r="R261" s="267"/>
      <c r="S261" s="267"/>
      <c r="T261" s="267"/>
      <c r="U261" s="267"/>
      <c r="V261" s="267"/>
      <c r="W261" s="267"/>
      <c r="X261" s="267"/>
      <c r="Y261" s="267"/>
      <c r="Z261" s="214"/>
      <c r="AA261" s="214"/>
      <c r="AB261" s="214"/>
      <c r="AC261" s="214"/>
      <c r="AD261" s="214"/>
      <c r="AE261" s="248" t="s">
        <v>265</v>
      </c>
      <c r="AF261" s="248" t="s">
        <v>268</v>
      </c>
      <c r="AG261" s="248" t="s">
        <v>1021</v>
      </c>
      <c r="AH261" s="249">
        <v>1</v>
      </c>
      <c r="AI261" s="249">
        <v>20</v>
      </c>
      <c r="AJ261" s="250"/>
      <c r="AK261" s="248" t="s">
        <v>271</v>
      </c>
      <c r="AL261" s="248" t="s">
        <v>272</v>
      </c>
      <c r="AM261" s="248" t="s">
        <v>52</v>
      </c>
      <c r="AN261" s="248"/>
      <c r="AO261" s="248"/>
      <c r="AP261" s="248"/>
      <c r="AQ261" s="249">
        <f>2024-RIGHT(D261,4)</f>
        <v>9</v>
      </c>
      <c r="AR261" s="249">
        <f>100/AI261</f>
        <v>5</v>
      </c>
      <c r="AS261" s="250">
        <f>IF(AQ261&lt;AR261,M261-(M261*AI261/100)*AQ261,0)</f>
        <v>0</v>
      </c>
      <c r="AT261" s="213"/>
      <c r="AU261" s="213"/>
      <c r="AV261" s="213"/>
      <c r="AW261" s="213"/>
      <c r="AX261" s="213"/>
      <c r="AY261" s="213"/>
      <c r="AZ261" s="213"/>
      <c r="BA261" s="213"/>
      <c r="BB261" s="213"/>
      <c r="BC261" s="213"/>
      <c r="BD261" s="213"/>
      <c r="BE261" s="213"/>
      <c r="BF261" s="213"/>
    </row>
    <row r="262" spans="1:58" s="215" customFormat="1" ht="25.5" x14ac:dyDescent="0.2">
      <c r="A262" s="212">
        <v>222</v>
      </c>
      <c r="B262" s="213" t="s">
        <v>1023</v>
      </c>
      <c r="C262" s="213" t="s">
        <v>1022</v>
      </c>
      <c r="D262" s="212" t="s">
        <v>270</v>
      </c>
      <c r="E262" s="212"/>
      <c r="F262" s="212"/>
      <c r="G262" s="212"/>
      <c r="H262" s="212"/>
      <c r="I262" s="212"/>
      <c r="J262" s="212"/>
      <c r="K262" s="212"/>
      <c r="L262" s="212"/>
      <c r="M262" s="214">
        <v>13130150</v>
      </c>
      <c r="N262" s="214">
        <v>0</v>
      </c>
      <c r="O262" s="267"/>
      <c r="P262" s="267"/>
      <c r="Q262" s="267"/>
      <c r="R262" s="267"/>
      <c r="S262" s="267"/>
      <c r="T262" s="267"/>
      <c r="U262" s="267"/>
      <c r="V262" s="267"/>
      <c r="W262" s="267"/>
      <c r="X262" s="267"/>
      <c r="Y262" s="267"/>
      <c r="Z262" s="214"/>
      <c r="AA262" s="214"/>
      <c r="AB262" s="214"/>
      <c r="AC262" s="214"/>
      <c r="AD262" s="214"/>
      <c r="AE262" s="248" t="s">
        <v>265</v>
      </c>
      <c r="AF262" s="248" t="s">
        <v>268</v>
      </c>
      <c r="AG262" s="248" t="s">
        <v>1024</v>
      </c>
      <c r="AH262" s="249">
        <v>1</v>
      </c>
      <c r="AI262" s="249">
        <v>20</v>
      </c>
      <c r="AJ262" s="250"/>
      <c r="AK262" s="248" t="s">
        <v>271</v>
      </c>
      <c r="AL262" s="248" t="s">
        <v>272</v>
      </c>
      <c r="AM262" s="248" t="s">
        <v>52</v>
      </c>
      <c r="AN262" s="248"/>
      <c r="AO262" s="248"/>
      <c r="AP262" s="248"/>
      <c r="AQ262" s="249">
        <f>2024-RIGHT(D262,4)</f>
        <v>9</v>
      </c>
      <c r="AR262" s="249">
        <f>100/AI262</f>
        <v>5</v>
      </c>
      <c r="AS262" s="250">
        <f>IF(AQ262&lt;AR262,M262-(M262*AI262/100)*AQ262,0)</f>
        <v>0</v>
      </c>
      <c r="AT262" s="213"/>
      <c r="AU262" s="213"/>
      <c r="AV262" s="213"/>
      <c r="AW262" s="213"/>
      <c r="AX262" s="213"/>
      <c r="AY262" s="213"/>
      <c r="AZ262" s="213"/>
      <c r="BA262" s="213"/>
      <c r="BB262" s="213"/>
      <c r="BC262" s="213"/>
      <c r="BD262" s="213"/>
      <c r="BE262" s="213"/>
      <c r="BF262" s="213"/>
    </row>
    <row r="263" spans="1:58" s="215" customFormat="1" ht="25.5" x14ac:dyDescent="0.2">
      <c r="A263" s="212">
        <v>223</v>
      </c>
      <c r="B263" s="213" t="s">
        <v>1026</v>
      </c>
      <c r="C263" s="213" t="s">
        <v>1025</v>
      </c>
      <c r="D263" s="212" t="s">
        <v>270</v>
      </c>
      <c r="E263" s="212"/>
      <c r="F263" s="212"/>
      <c r="G263" s="212"/>
      <c r="H263" s="212"/>
      <c r="I263" s="212"/>
      <c r="J263" s="212"/>
      <c r="K263" s="212"/>
      <c r="L263" s="212"/>
      <c r="M263" s="214">
        <v>10849300</v>
      </c>
      <c r="N263" s="214">
        <v>0</v>
      </c>
      <c r="O263" s="267"/>
      <c r="P263" s="267"/>
      <c r="Q263" s="267"/>
      <c r="R263" s="267"/>
      <c r="S263" s="267"/>
      <c r="T263" s="267"/>
      <c r="U263" s="267"/>
      <c r="V263" s="267"/>
      <c r="W263" s="267"/>
      <c r="X263" s="267"/>
      <c r="Y263" s="267"/>
      <c r="Z263" s="214"/>
      <c r="AA263" s="214"/>
      <c r="AB263" s="214"/>
      <c r="AC263" s="214"/>
      <c r="AD263" s="214"/>
      <c r="AE263" s="248" t="s">
        <v>265</v>
      </c>
      <c r="AF263" s="248" t="s">
        <v>268</v>
      </c>
      <c r="AG263" s="248" t="s">
        <v>1027</v>
      </c>
      <c r="AH263" s="249">
        <v>1</v>
      </c>
      <c r="AI263" s="249">
        <v>20</v>
      </c>
      <c r="AJ263" s="250"/>
      <c r="AK263" s="248" t="s">
        <v>271</v>
      </c>
      <c r="AL263" s="248" t="s">
        <v>272</v>
      </c>
      <c r="AM263" s="248" t="s">
        <v>52</v>
      </c>
      <c r="AN263" s="248"/>
      <c r="AO263" s="248"/>
      <c r="AP263" s="248"/>
      <c r="AQ263" s="249">
        <f>2024-RIGHT(D263,4)</f>
        <v>9</v>
      </c>
      <c r="AR263" s="249">
        <f>100/AI263</f>
        <v>5</v>
      </c>
      <c r="AS263" s="250">
        <f>IF(AQ263&lt;AR263,M263-(M263*AI263/100)*AQ263,0)</f>
        <v>0</v>
      </c>
      <c r="AT263" s="213"/>
      <c r="AU263" s="213"/>
      <c r="AV263" s="213"/>
      <c r="AW263" s="213"/>
      <c r="AX263" s="213"/>
      <c r="AY263" s="213"/>
      <c r="AZ263" s="213"/>
      <c r="BA263" s="213"/>
      <c r="BB263" s="213"/>
      <c r="BC263" s="213"/>
      <c r="BD263" s="213"/>
      <c r="BE263" s="213"/>
      <c r="BF263" s="213"/>
    </row>
    <row r="264" spans="1:58" s="215" customFormat="1" ht="25.5" x14ac:dyDescent="0.2">
      <c r="A264" s="212">
        <v>224</v>
      </c>
      <c r="B264" s="213" t="s">
        <v>1030</v>
      </c>
      <c r="C264" s="213" t="s">
        <v>1029</v>
      </c>
      <c r="D264" s="212" t="s">
        <v>1033</v>
      </c>
      <c r="E264" s="212"/>
      <c r="F264" s="212"/>
      <c r="G264" s="212"/>
      <c r="H264" s="212"/>
      <c r="I264" s="212"/>
      <c r="J264" s="212"/>
      <c r="K264" s="212"/>
      <c r="L264" s="212"/>
      <c r="M264" s="214">
        <v>14994808</v>
      </c>
      <c r="N264" s="214">
        <v>0</v>
      </c>
      <c r="O264" s="267"/>
      <c r="P264" s="267"/>
      <c r="Q264" s="267"/>
      <c r="R264" s="267"/>
      <c r="S264" s="267"/>
      <c r="T264" s="267"/>
      <c r="U264" s="267"/>
      <c r="V264" s="267"/>
      <c r="W264" s="267"/>
      <c r="X264" s="267"/>
      <c r="Y264" s="267"/>
      <c r="Z264" s="214"/>
      <c r="AA264" s="214"/>
      <c r="AB264" s="214"/>
      <c r="AC264" s="214"/>
      <c r="AD264" s="214"/>
      <c r="AE264" s="248" t="s">
        <v>1028</v>
      </c>
      <c r="AF264" s="248" t="s">
        <v>1031</v>
      </c>
      <c r="AG264" s="248" t="s">
        <v>1032</v>
      </c>
      <c r="AH264" s="249">
        <v>1</v>
      </c>
      <c r="AI264" s="249">
        <v>20</v>
      </c>
      <c r="AJ264" s="250"/>
      <c r="AK264" s="248" t="s">
        <v>271</v>
      </c>
      <c r="AL264" s="248" t="s">
        <v>272</v>
      </c>
      <c r="AM264" s="248" t="s">
        <v>52</v>
      </c>
      <c r="AN264" s="248"/>
      <c r="AO264" s="248"/>
      <c r="AP264" s="248"/>
      <c r="AQ264" s="249">
        <f>2024-RIGHT(D264,4)</f>
        <v>8</v>
      </c>
      <c r="AR264" s="249">
        <f>100/AI264</f>
        <v>5</v>
      </c>
      <c r="AS264" s="250">
        <f>IF(AQ264&lt;AR264,M264-(M264*AI264/100)*AQ264,0)</f>
        <v>0</v>
      </c>
      <c r="AT264" s="213"/>
      <c r="AU264" s="213"/>
      <c r="AV264" s="213"/>
      <c r="AW264" s="213"/>
      <c r="AX264" s="213"/>
      <c r="AY264" s="213"/>
      <c r="AZ264" s="213"/>
      <c r="BA264" s="213"/>
      <c r="BB264" s="213"/>
      <c r="BC264" s="213"/>
      <c r="BD264" s="213"/>
      <c r="BE264" s="213"/>
      <c r="BF264" s="213"/>
    </row>
    <row r="265" spans="1:58" s="215" customFormat="1" ht="25.5" x14ac:dyDescent="0.2">
      <c r="A265" s="212">
        <v>225</v>
      </c>
      <c r="B265" s="213" t="s">
        <v>1035</v>
      </c>
      <c r="C265" s="213" t="s">
        <v>1034</v>
      </c>
      <c r="D265" s="212" t="s">
        <v>278</v>
      </c>
      <c r="E265" s="212" t="s">
        <v>1121</v>
      </c>
      <c r="F265" s="212">
        <v>1</v>
      </c>
      <c r="G265" s="212">
        <v>1</v>
      </c>
      <c r="H265" s="212">
        <f t="shared" ref="H265:H271" si="12">G265-F265</f>
        <v>0</v>
      </c>
      <c r="I265" s="212"/>
      <c r="J265" s="212"/>
      <c r="K265" s="212"/>
      <c r="L265" s="212"/>
      <c r="M265" s="214">
        <v>43780000</v>
      </c>
      <c r="N265" s="214">
        <v>17512000</v>
      </c>
      <c r="O265" s="267"/>
      <c r="P265" s="267"/>
      <c r="Q265" s="267">
        <v>1</v>
      </c>
      <c r="R265" s="267"/>
      <c r="S265" s="267"/>
      <c r="T265" s="267"/>
      <c r="U265" s="267"/>
      <c r="V265" s="267"/>
      <c r="W265" s="267"/>
      <c r="X265" s="267">
        <v>1</v>
      </c>
      <c r="Y265" s="267"/>
      <c r="Z265" s="214"/>
      <c r="AA265" s="214"/>
      <c r="AB265" s="214"/>
      <c r="AC265" s="214"/>
      <c r="AD265" s="214"/>
      <c r="AE265" s="248" t="s">
        <v>274</v>
      </c>
      <c r="AF265" s="248" t="s">
        <v>52</v>
      </c>
      <c r="AG265" s="248" t="s">
        <v>1036</v>
      </c>
      <c r="AH265" s="249">
        <v>1</v>
      </c>
      <c r="AI265" s="249">
        <v>20</v>
      </c>
      <c r="AJ265" s="250" t="s">
        <v>1037</v>
      </c>
      <c r="AK265" s="248" t="s">
        <v>279</v>
      </c>
      <c r="AL265" s="248" t="s">
        <v>280</v>
      </c>
      <c r="AM265" s="248" t="s">
        <v>52</v>
      </c>
      <c r="AN265" s="248"/>
      <c r="AO265" s="248"/>
      <c r="AP265" s="248"/>
      <c r="AQ265" s="249">
        <f>2024-RIGHT(D265,4)</f>
        <v>3</v>
      </c>
      <c r="AR265" s="249">
        <f>100/AI265</f>
        <v>5</v>
      </c>
      <c r="AS265" s="250">
        <f>IF(AQ265&lt;AR265,M265-(M265*AI265/100)*AQ265,0)</f>
        <v>17512000</v>
      </c>
      <c r="AT265" s="213"/>
      <c r="AU265" s="213"/>
      <c r="AV265" s="213"/>
      <c r="AW265" s="213"/>
      <c r="AX265" s="213"/>
      <c r="AY265" s="213"/>
      <c r="AZ265" s="213"/>
      <c r="BA265" s="213"/>
      <c r="BB265" s="213"/>
      <c r="BC265" s="213"/>
      <c r="BD265" s="213"/>
      <c r="BE265" s="213"/>
      <c r="BF265" s="213"/>
    </row>
    <row r="266" spans="1:58" s="215" customFormat="1" ht="25.5" x14ac:dyDescent="0.2">
      <c r="A266" s="212">
        <v>226</v>
      </c>
      <c r="B266" s="213" t="s">
        <v>1039</v>
      </c>
      <c r="C266" s="213" t="s">
        <v>1038</v>
      </c>
      <c r="D266" s="212" t="s">
        <v>278</v>
      </c>
      <c r="E266" s="212" t="s">
        <v>1121</v>
      </c>
      <c r="F266" s="212">
        <v>1</v>
      </c>
      <c r="G266" s="212">
        <v>1</v>
      </c>
      <c r="H266" s="212">
        <f t="shared" si="12"/>
        <v>0</v>
      </c>
      <c r="I266" s="212"/>
      <c r="J266" s="212"/>
      <c r="K266" s="212"/>
      <c r="L266" s="212"/>
      <c r="M266" s="214">
        <v>25685000</v>
      </c>
      <c r="N266" s="214">
        <v>10274000</v>
      </c>
      <c r="O266" s="267"/>
      <c r="P266" s="267"/>
      <c r="Q266" s="267">
        <v>1</v>
      </c>
      <c r="R266" s="267"/>
      <c r="S266" s="267"/>
      <c r="T266" s="267"/>
      <c r="U266" s="267"/>
      <c r="V266" s="267"/>
      <c r="W266" s="267"/>
      <c r="X266" s="267">
        <v>1</v>
      </c>
      <c r="Y266" s="267"/>
      <c r="Z266" s="214"/>
      <c r="AA266" s="214"/>
      <c r="AB266" s="214"/>
      <c r="AC266" s="214"/>
      <c r="AD266" s="214"/>
      <c r="AE266" s="248" t="s">
        <v>717</v>
      </c>
      <c r="AF266" s="248" t="s">
        <v>52</v>
      </c>
      <c r="AG266" s="248"/>
      <c r="AH266" s="249">
        <v>1</v>
      </c>
      <c r="AI266" s="249">
        <v>20</v>
      </c>
      <c r="AJ266" s="250"/>
      <c r="AK266" s="248" t="s">
        <v>279</v>
      </c>
      <c r="AL266" s="248" t="s">
        <v>280</v>
      </c>
      <c r="AM266" s="248" t="s">
        <v>52</v>
      </c>
      <c r="AN266" s="248"/>
      <c r="AO266" s="248"/>
      <c r="AP266" s="248"/>
      <c r="AQ266" s="249">
        <f>2024-RIGHT(D266,4)</f>
        <v>3</v>
      </c>
      <c r="AR266" s="249">
        <f>100/AI266</f>
        <v>5</v>
      </c>
      <c r="AS266" s="250">
        <f>IF(AQ266&lt;AR266,M266-(M266*AI266/100)*AQ266,0)</f>
        <v>10274000</v>
      </c>
      <c r="AT266" s="213"/>
      <c r="AU266" s="213"/>
      <c r="AV266" s="213"/>
      <c r="AW266" s="213"/>
      <c r="AX266" s="213"/>
      <c r="AY266" s="213"/>
      <c r="AZ266" s="213"/>
      <c r="BA266" s="213"/>
      <c r="BB266" s="213"/>
      <c r="BC266" s="213"/>
      <c r="BD266" s="213"/>
      <c r="BE266" s="213"/>
      <c r="BF266" s="213"/>
    </row>
    <row r="267" spans="1:58" s="215" customFormat="1" ht="25.5" x14ac:dyDescent="0.2">
      <c r="A267" s="212">
        <v>227</v>
      </c>
      <c r="B267" s="213" t="s">
        <v>1039</v>
      </c>
      <c r="C267" s="213" t="s">
        <v>1040</v>
      </c>
      <c r="D267" s="212" t="s">
        <v>278</v>
      </c>
      <c r="E267" s="212" t="s">
        <v>1121</v>
      </c>
      <c r="F267" s="212">
        <v>1</v>
      </c>
      <c r="G267" s="212">
        <v>1</v>
      </c>
      <c r="H267" s="212">
        <f t="shared" si="12"/>
        <v>0</v>
      </c>
      <c r="I267" s="212"/>
      <c r="J267" s="212"/>
      <c r="K267" s="212"/>
      <c r="L267" s="212"/>
      <c r="M267" s="214">
        <v>25685000</v>
      </c>
      <c r="N267" s="214">
        <v>10274000</v>
      </c>
      <c r="O267" s="267"/>
      <c r="P267" s="267"/>
      <c r="Q267" s="267">
        <v>1</v>
      </c>
      <c r="R267" s="267"/>
      <c r="S267" s="267"/>
      <c r="T267" s="267"/>
      <c r="U267" s="267"/>
      <c r="V267" s="267"/>
      <c r="W267" s="267"/>
      <c r="X267" s="267">
        <v>1</v>
      </c>
      <c r="Y267" s="267"/>
      <c r="Z267" s="214"/>
      <c r="AA267" s="214"/>
      <c r="AB267" s="214"/>
      <c r="AC267" s="214"/>
      <c r="AD267" s="214"/>
      <c r="AE267" s="248" t="s">
        <v>717</v>
      </c>
      <c r="AF267" s="248" t="s">
        <v>52</v>
      </c>
      <c r="AG267" s="248"/>
      <c r="AH267" s="249">
        <v>1</v>
      </c>
      <c r="AI267" s="249">
        <v>20</v>
      </c>
      <c r="AJ267" s="250"/>
      <c r="AK267" s="248" t="s">
        <v>279</v>
      </c>
      <c r="AL267" s="248" t="s">
        <v>280</v>
      </c>
      <c r="AM267" s="248" t="s">
        <v>52</v>
      </c>
      <c r="AN267" s="248"/>
      <c r="AO267" s="248"/>
      <c r="AP267" s="248"/>
      <c r="AQ267" s="249">
        <f>2024-RIGHT(D267,4)</f>
        <v>3</v>
      </c>
      <c r="AR267" s="249">
        <f>100/AI267</f>
        <v>5</v>
      </c>
      <c r="AS267" s="250">
        <f>IF(AQ267&lt;AR267,M267-(M267*AI267/100)*AQ267,0)</f>
        <v>10274000</v>
      </c>
      <c r="AT267" s="213"/>
      <c r="AU267" s="213"/>
      <c r="AV267" s="213"/>
      <c r="AW267" s="213"/>
      <c r="AX267" s="213"/>
      <c r="AY267" s="213"/>
      <c r="AZ267" s="213"/>
      <c r="BA267" s="213"/>
      <c r="BB267" s="213"/>
      <c r="BC267" s="213"/>
      <c r="BD267" s="213"/>
      <c r="BE267" s="213"/>
      <c r="BF267" s="213"/>
    </row>
    <row r="268" spans="1:58" s="215" customFormat="1" ht="25.5" x14ac:dyDescent="0.2">
      <c r="A268" s="212">
        <v>228</v>
      </c>
      <c r="B268" s="213" t="s">
        <v>1043</v>
      </c>
      <c r="C268" s="213" t="s">
        <v>1042</v>
      </c>
      <c r="D268" s="212" t="s">
        <v>1046</v>
      </c>
      <c r="E268" s="212" t="s">
        <v>1121</v>
      </c>
      <c r="F268" s="212">
        <v>1</v>
      </c>
      <c r="G268" s="212">
        <v>1</v>
      </c>
      <c r="H268" s="212">
        <f t="shared" si="12"/>
        <v>0</v>
      </c>
      <c r="I268" s="212"/>
      <c r="J268" s="212"/>
      <c r="K268" s="212"/>
      <c r="L268" s="212"/>
      <c r="M268" s="214">
        <v>23650000</v>
      </c>
      <c r="N268" s="214">
        <v>14190000</v>
      </c>
      <c r="O268" s="267"/>
      <c r="P268" s="267"/>
      <c r="Q268" s="267">
        <v>1</v>
      </c>
      <c r="R268" s="267"/>
      <c r="S268" s="267"/>
      <c r="T268" s="267"/>
      <c r="U268" s="267"/>
      <c r="V268" s="267">
        <v>1</v>
      </c>
      <c r="W268" s="267"/>
      <c r="X268" s="267"/>
      <c r="Y268" s="267"/>
      <c r="Z268" s="214"/>
      <c r="AA268" s="214"/>
      <c r="AB268" s="214"/>
      <c r="AC268" s="214"/>
      <c r="AD268" s="214"/>
      <c r="AE268" s="248" t="s">
        <v>1041</v>
      </c>
      <c r="AF268" s="248" t="s">
        <v>1044</v>
      </c>
      <c r="AG268" s="248" t="s">
        <v>1045</v>
      </c>
      <c r="AH268" s="249">
        <v>1</v>
      </c>
      <c r="AI268" s="249">
        <v>20</v>
      </c>
      <c r="AJ268" s="250"/>
      <c r="AK268" s="248" t="s">
        <v>271</v>
      </c>
      <c r="AL268" s="248" t="s">
        <v>280</v>
      </c>
      <c r="AM268" s="248" t="s">
        <v>52</v>
      </c>
      <c r="AN268" s="248"/>
      <c r="AO268" s="248"/>
      <c r="AP268" s="248"/>
      <c r="AQ268" s="249">
        <f>2024-RIGHT(D268,4)</f>
        <v>2</v>
      </c>
      <c r="AR268" s="249">
        <f>100/AI268</f>
        <v>5</v>
      </c>
      <c r="AS268" s="250">
        <f>IF(AQ268&lt;AR268,M268-(M268*AI268/100)*AQ268,0)</f>
        <v>14190000</v>
      </c>
      <c r="AT268" s="213"/>
      <c r="AU268" s="213"/>
      <c r="AV268" s="213"/>
      <c r="AW268" s="213"/>
      <c r="AX268" s="213"/>
      <c r="AY268" s="213"/>
      <c r="AZ268" s="213"/>
      <c r="BA268" s="213"/>
      <c r="BB268" s="213"/>
      <c r="BC268" s="213"/>
      <c r="BD268" s="213"/>
      <c r="BE268" s="213"/>
      <c r="BF268" s="213"/>
    </row>
    <row r="269" spans="1:58" s="215" customFormat="1" ht="25.5" x14ac:dyDescent="0.2">
      <c r="A269" s="212">
        <v>229</v>
      </c>
      <c r="B269" s="213" t="s">
        <v>1048</v>
      </c>
      <c r="C269" s="213" t="s">
        <v>1047</v>
      </c>
      <c r="D269" s="212" t="s">
        <v>1033</v>
      </c>
      <c r="E269" s="212" t="s">
        <v>39</v>
      </c>
      <c r="F269" s="212">
        <v>1</v>
      </c>
      <c r="G269" s="212">
        <v>1</v>
      </c>
      <c r="H269" s="212">
        <f t="shared" si="12"/>
        <v>0</v>
      </c>
      <c r="I269" s="212"/>
      <c r="J269" s="212"/>
      <c r="K269" s="212"/>
      <c r="L269" s="212"/>
      <c r="M269" s="214">
        <v>12527378</v>
      </c>
      <c r="N269" s="214">
        <v>0</v>
      </c>
      <c r="O269" s="267"/>
      <c r="P269" s="267"/>
      <c r="Q269" s="267">
        <v>1</v>
      </c>
      <c r="R269" s="267"/>
      <c r="S269" s="267"/>
      <c r="T269" s="267"/>
      <c r="U269" s="267"/>
      <c r="V269" s="267"/>
      <c r="W269" s="267"/>
      <c r="X269" s="267"/>
      <c r="Y269" s="267"/>
      <c r="Z269" s="214"/>
      <c r="AA269" s="214"/>
      <c r="AB269" s="214"/>
      <c r="AC269" s="214"/>
      <c r="AD269" s="214"/>
      <c r="AE269" s="248" t="s">
        <v>1028</v>
      </c>
      <c r="AF269" s="248" t="s">
        <v>1049</v>
      </c>
      <c r="AG269" s="248" t="s">
        <v>1050</v>
      </c>
      <c r="AH269" s="249">
        <v>1</v>
      </c>
      <c r="AI269" s="249">
        <v>20</v>
      </c>
      <c r="AJ269" s="250"/>
      <c r="AK269" s="248" t="s">
        <v>271</v>
      </c>
      <c r="AL269" s="248" t="s">
        <v>272</v>
      </c>
      <c r="AM269" s="248" t="s">
        <v>52</v>
      </c>
      <c r="AN269" s="248"/>
      <c r="AO269" s="248"/>
      <c r="AP269" s="248"/>
      <c r="AQ269" s="249">
        <f>2024-RIGHT(D269,4)</f>
        <v>8</v>
      </c>
      <c r="AR269" s="249">
        <f>100/AI269</f>
        <v>5</v>
      </c>
      <c r="AS269" s="250">
        <f>IF(AQ269&lt;AR269,M269-(M269*AI269/100)*AQ269,0)</f>
        <v>0</v>
      </c>
      <c r="AT269" s="213"/>
      <c r="AU269" s="213"/>
      <c r="AV269" s="213"/>
      <c r="AW269" s="213"/>
      <c r="AX269" s="213"/>
      <c r="AY269" s="213"/>
      <c r="AZ269" s="213"/>
      <c r="BA269" s="213"/>
      <c r="BB269" s="213"/>
      <c r="BC269" s="213"/>
      <c r="BD269" s="213"/>
      <c r="BE269" s="213"/>
      <c r="BF269" s="213"/>
    </row>
    <row r="270" spans="1:58" s="215" customFormat="1" ht="25.5" x14ac:dyDescent="0.2">
      <c r="A270" s="212">
        <v>230</v>
      </c>
      <c r="B270" s="213" t="s">
        <v>1048</v>
      </c>
      <c r="C270" s="213" t="s">
        <v>1051</v>
      </c>
      <c r="D270" s="212" t="s">
        <v>1033</v>
      </c>
      <c r="E270" s="212" t="s">
        <v>39</v>
      </c>
      <c r="F270" s="212">
        <v>1</v>
      </c>
      <c r="G270" s="212">
        <v>1</v>
      </c>
      <c r="H270" s="212">
        <f t="shared" si="12"/>
        <v>0</v>
      </c>
      <c r="I270" s="212"/>
      <c r="J270" s="212"/>
      <c r="K270" s="212"/>
      <c r="L270" s="212"/>
      <c r="M270" s="214">
        <v>12527378</v>
      </c>
      <c r="N270" s="214">
        <v>0</v>
      </c>
      <c r="O270" s="267"/>
      <c r="P270" s="267"/>
      <c r="Q270" s="267">
        <v>1</v>
      </c>
      <c r="R270" s="267"/>
      <c r="S270" s="267"/>
      <c r="T270" s="267"/>
      <c r="U270" s="267"/>
      <c r="V270" s="267">
        <v>1</v>
      </c>
      <c r="W270" s="267"/>
      <c r="X270" s="267"/>
      <c r="Y270" s="267"/>
      <c r="Z270" s="214"/>
      <c r="AA270" s="214"/>
      <c r="AB270" s="214"/>
      <c r="AC270" s="214"/>
      <c r="AD270" s="214"/>
      <c r="AE270" s="248" t="s">
        <v>1028</v>
      </c>
      <c r="AF270" s="248" t="s">
        <v>1052</v>
      </c>
      <c r="AG270" s="248" t="s">
        <v>1050</v>
      </c>
      <c r="AH270" s="249">
        <v>1</v>
      </c>
      <c r="AI270" s="249">
        <v>20</v>
      </c>
      <c r="AJ270" s="250"/>
      <c r="AK270" s="248" t="s">
        <v>271</v>
      </c>
      <c r="AL270" s="248" t="s">
        <v>272</v>
      </c>
      <c r="AM270" s="248" t="s">
        <v>52</v>
      </c>
      <c r="AN270" s="248"/>
      <c r="AO270" s="248"/>
      <c r="AP270" s="248"/>
      <c r="AQ270" s="249">
        <f>2024-RIGHT(D270,4)</f>
        <v>8</v>
      </c>
      <c r="AR270" s="249">
        <f>100/AI270</f>
        <v>5</v>
      </c>
      <c r="AS270" s="250">
        <f>IF(AQ270&lt;AR270,M270-(M270*AI270/100)*AQ270,0)</f>
        <v>0</v>
      </c>
      <c r="AT270" s="213"/>
      <c r="AU270" s="213"/>
      <c r="AV270" s="213"/>
      <c r="AW270" s="213"/>
      <c r="AX270" s="213"/>
      <c r="AY270" s="213"/>
      <c r="AZ270" s="213"/>
      <c r="BA270" s="213"/>
      <c r="BB270" s="213"/>
      <c r="BC270" s="213"/>
      <c r="BD270" s="213"/>
      <c r="BE270" s="213"/>
      <c r="BF270" s="213"/>
    </row>
    <row r="271" spans="1:58" s="215" customFormat="1" ht="25.5" x14ac:dyDescent="0.2">
      <c r="A271" s="212">
        <v>231</v>
      </c>
      <c r="B271" s="213" t="s">
        <v>1054</v>
      </c>
      <c r="C271" s="213" t="s">
        <v>1053</v>
      </c>
      <c r="D271" s="212" t="s">
        <v>1009</v>
      </c>
      <c r="E271" s="212" t="s">
        <v>1121</v>
      </c>
      <c r="F271" s="212">
        <v>1</v>
      </c>
      <c r="G271" s="212">
        <v>1</v>
      </c>
      <c r="H271" s="212">
        <f t="shared" si="12"/>
        <v>0</v>
      </c>
      <c r="I271" s="212"/>
      <c r="J271" s="212"/>
      <c r="K271" s="212"/>
      <c r="L271" s="212"/>
      <c r="M271" s="214">
        <v>19304182</v>
      </c>
      <c r="N271" s="214">
        <v>0</v>
      </c>
      <c r="O271" s="267"/>
      <c r="P271" s="267"/>
      <c r="Q271" s="267"/>
      <c r="R271" s="267"/>
      <c r="S271" s="267">
        <v>1</v>
      </c>
      <c r="T271" s="267"/>
      <c r="U271" s="267"/>
      <c r="V271" s="267">
        <v>1</v>
      </c>
      <c r="W271" s="267"/>
      <c r="X271" s="267"/>
      <c r="Y271" s="267"/>
      <c r="Z271" s="214"/>
      <c r="AA271" s="214"/>
      <c r="AB271" s="214"/>
      <c r="AC271" s="214"/>
      <c r="AD271" s="214"/>
      <c r="AE271" s="248" t="s">
        <v>1004</v>
      </c>
      <c r="AF271" s="248" t="s">
        <v>1055</v>
      </c>
      <c r="AG271" s="248" t="s">
        <v>1056</v>
      </c>
      <c r="AH271" s="249">
        <v>1</v>
      </c>
      <c r="AI271" s="249">
        <v>20</v>
      </c>
      <c r="AJ271" s="250" t="s">
        <v>1057</v>
      </c>
      <c r="AK271" s="248" t="s">
        <v>271</v>
      </c>
      <c r="AL271" s="248" t="s">
        <v>272</v>
      </c>
      <c r="AM271" s="248" t="s">
        <v>52</v>
      </c>
      <c r="AN271" s="248"/>
      <c r="AO271" s="248"/>
      <c r="AP271" s="248"/>
      <c r="AQ271" s="249">
        <f>2024-RIGHT(D271,4)</f>
        <v>9</v>
      </c>
      <c r="AR271" s="249">
        <f>100/AI271</f>
        <v>5</v>
      </c>
      <c r="AS271" s="250">
        <f>IF(AQ271&lt;AR271,M271-(M271*AI271/100)*AQ271,0)</f>
        <v>0</v>
      </c>
      <c r="AT271" s="213"/>
      <c r="AU271" s="213"/>
      <c r="AV271" s="213"/>
      <c r="AW271" s="213"/>
      <c r="AX271" s="213"/>
      <c r="AY271" s="213"/>
      <c r="AZ271" s="213"/>
      <c r="BA271" s="213"/>
      <c r="BB271" s="213"/>
      <c r="BC271" s="213"/>
      <c r="BD271" s="213"/>
      <c r="BE271" s="213"/>
      <c r="BF271" s="213"/>
    </row>
    <row r="272" spans="1:58" s="215" customFormat="1" ht="25.5" x14ac:dyDescent="0.2">
      <c r="A272" s="212">
        <v>233</v>
      </c>
      <c r="B272" s="213" t="s">
        <v>1054</v>
      </c>
      <c r="C272" s="213" t="s">
        <v>1058</v>
      </c>
      <c r="D272" s="212" t="s">
        <v>1009</v>
      </c>
      <c r="E272" s="212" t="s">
        <v>1121</v>
      </c>
      <c r="F272" s="212">
        <v>1</v>
      </c>
      <c r="G272" s="212">
        <v>1</v>
      </c>
      <c r="H272" s="212">
        <f>G272-F272</f>
        <v>0</v>
      </c>
      <c r="I272" s="212"/>
      <c r="J272" s="212"/>
      <c r="K272" s="212"/>
      <c r="L272" s="212"/>
      <c r="M272" s="214">
        <v>19304182</v>
      </c>
      <c r="N272" s="214">
        <v>0</v>
      </c>
      <c r="O272" s="267"/>
      <c r="P272" s="267"/>
      <c r="Q272" s="267">
        <v>1</v>
      </c>
      <c r="R272" s="267"/>
      <c r="S272" s="267">
        <v>1</v>
      </c>
      <c r="T272" s="267"/>
      <c r="U272" s="267"/>
      <c r="V272" s="267">
        <v>1</v>
      </c>
      <c r="W272" s="267"/>
      <c r="X272" s="267"/>
      <c r="Y272" s="267"/>
      <c r="Z272" s="214"/>
      <c r="AA272" s="214"/>
      <c r="AB272" s="214"/>
      <c r="AC272" s="214"/>
      <c r="AD272" s="214"/>
      <c r="AE272" s="248" t="s">
        <v>1004</v>
      </c>
      <c r="AF272" s="248" t="s">
        <v>1059</v>
      </c>
      <c r="AG272" s="248" t="s">
        <v>1056</v>
      </c>
      <c r="AH272" s="249">
        <v>1</v>
      </c>
      <c r="AI272" s="249">
        <v>20</v>
      </c>
      <c r="AJ272" s="250" t="s">
        <v>1057</v>
      </c>
      <c r="AK272" s="248" t="s">
        <v>271</v>
      </c>
      <c r="AL272" s="248" t="s">
        <v>272</v>
      </c>
      <c r="AM272" s="248" t="s">
        <v>52</v>
      </c>
      <c r="AN272" s="248"/>
      <c r="AO272" s="248"/>
      <c r="AP272" s="248"/>
      <c r="AQ272" s="249">
        <f>2024-RIGHT(D272,4)</f>
        <v>9</v>
      </c>
      <c r="AR272" s="249">
        <f>100/AI272</f>
        <v>5</v>
      </c>
      <c r="AS272" s="250">
        <f>IF(AQ272&lt;AR272,M272-(M272*AI272/100)*AQ272,0)</f>
        <v>0</v>
      </c>
      <c r="AT272" s="213"/>
      <c r="AU272" s="213"/>
      <c r="AV272" s="213"/>
      <c r="AW272" s="213"/>
      <c r="AX272" s="213"/>
      <c r="AY272" s="213"/>
      <c r="AZ272" s="213"/>
      <c r="BA272" s="213"/>
      <c r="BB272" s="213"/>
      <c r="BC272" s="213"/>
      <c r="BD272" s="213"/>
      <c r="BE272" s="213"/>
      <c r="BF272" s="213"/>
    </row>
    <row r="273" spans="1:58" s="215" customFormat="1" ht="25.5" x14ac:dyDescent="0.2">
      <c r="A273" s="212">
        <v>235</v>
      </c>
      <c r="B273" s="213" t="s">
        <v>1061</v>
      </c>
      <c r="C273" s="213" t="s">
        <v>1060</v>
      </c>
      <c r="D273" s="212" t="s">
        <v>1033</v>
      </c>
      <c r="E273" s="212" t="s">
        <v>1121</v>
      </c>
      <c r="F273" s="212">
        <v>1</v>
      </c>
      <c r="G273" s="212">
        <v>1</v>
      </c>
      <c r="H273" s="212">
        <f>G273-F273</f>
        <v>0</v>
      </c>
      <c r="I273" s="212"/>
      <c r="J273" s="212"/>
      <c r="K273" s="212"/>
      <c r="L273" s="212"/>
      <c r="M273" s="214">
        <v>11358007</v>
      </c>
      <c r="N273" s="214">
        <v>0</v>
      </c>
      <c r="O273" s="267"/>
      <c r="P273" s="267"/>
      <c r="Q273" s="267">
        <v>1</v>
      </c>
      <c r="R273" s="267"/>
      <c r="S273" s="267"/>
      <c r="T273" s="267"/>
      <c r="U273" s="267"/>
      <c r="V273" s="267"/>
      <c r="W273" s="267"/>
      <c r="X273" s="267"/>
      <c r="Y273" s="267"/>
      <c r="Z273" s="214"/>
      <c r="AA273" s="214"/>
      <c r="AB273" s="214"/>
      <c r="AC273" s="214"/>
      <c r="AD273" s="214"/>
      <c r="AE273" s="248" t="s">
        <v>1028</v>
      </c>
      <c r="AF273" s="248" t="s">
        <v>1062</v>
      </c>
      <c r="AG273" s="248" t="s">
        <v>1063</v>
      </c>
      <c r="AH273" s="249">
        <v>1</v>
      </c>
      <c r="AI273" s="249">
        <v>20</v>
      </c>
      <c r="AJ273" s="250"/>
      <c r="AK273" s="248" t="s">
        <v>271</v>
      </c>
      <c r="AL273" s="248" t="s">
        <v>272</v>
      </c>
      <c r="AM273" s="248" t="s">
        <v>52</v>
      </c>
      <c r="AN273" s="248"/>
      <c r="AO273" s="248"/>
      <c r="AP273" s="248"/>
      <c r="AQ273" s="249">
        <f>2024-RIGHT(D273,4)</f>
        <v>8</v>
      </c>
      <c r="AR273" s="249">
        <f>100/AI273</f>
        <v>5</v>
      </c>
      <c r="AS273" s="250">
        <f>IF(AQ273&lt;AR273,M273-(M273*AI273/100)*AQ273,0)</f>
        <v>0</v>
      </c>
      <c r="AT273" s="213"/>
      <c r="AU273" s="213"/>
      <c r="AV273" s="213"/>
      <c r="AW273" s="213"/>
      <c r="AX273" s="213"/>
      <c r="AY273" s="213"/>
      <c r="AZ273" s="213"/>
      <c r="BA273" s="213"/>
      <c r="BB273" s="213"/>
      <c r="BC273" s="213"/>
      <c r="BD273" s="213"/>
      <c r="BE273" s="213"/>
      <c r="BF273" s="213"/>
    </row>
    <row r="274" spans="1:58" s="215" customFormat="1" ht="25.5" x14ac:dyDescent="0.2">
      <c r="A274" s="212">
        <v>237</v>
      </c>
      <c r="B274" s="213" t="s">
        <v>1061</v>
      </c>
      <c r="C274" s="213" t="s">
        <v>1064</v>
      </c>
      <c r="D274" s="212" t="s">
        <v>1033</v>
      </c>
      <c r="E274" s="212" t="s">
        <v>1121</v>
      </c>
      <c r="F274" s="212">
        <v>1</v>
      </c>
      <c r="G274" s="212">
        <v>1</v>
      </c>
      <c r="H274" s="212">
        <f>G274-F274</f>
        <v>0</v>
      </c>
      <c r="I274" s="212"/>
      <c r="J274" s="212"/>
      <c r="K274" s="212"/>
      <c r="L274" s="212"/>
      <c r="M274" s="214">
        <v>11358007</v>
      </c>
      <c r="N274" s="214">
        <v>0</v>
      </c>
      <c r="O274" s="267"/>
      <c r="P274" s="267"/>
      <c r="Q274" s="267">
        <v>1</v>
      </c>
      <c r="R274" s="267"/>
      <c r="S274" s="267"/>
      <c r="T274" s="267"/>
      <c r="U274" s="267"/>
      <c r="V274" s="267"/>
      <c r="W274" s="267"/>
      <c r="X274" s="267"/>
      <c r="Y274" s="267"/>
      <c r="Z274" s="214"/>
      <c r="AA274" s="214"/>
      <c r="AB274" s="214"/>
      <c r="AC274" s="214"/>
      <c r="AD274" s="214"/>
      <c r="AE274" s="248" t="s">
        <v>1028</v>
      </c>
      <c r="AF274" s="248" t="s">
        <v>1062</v>
      </c>
      <c r="AG274" s="248" t="s">
        <v>1063</v>
      </c>
      <c r="AH274" s="249">
        <v>1</v>
      </c>
      <c r="AI274" s="249">
        <v>20</v>
      </c>
      <c r="AJ274" s="250"/>
      <c r="AK274" s="248" t="s">
        <v>271</v>
      </c>
      <c r="AL274" s="248" t="s">
        <v>272</v>
      </c>
      <c r="AM274" s="248" t="s">
        <v>52</v>
      </c>
      <c r="AN274" s="248"/>
      <c r="AO274" s="248"/>
      <c r="AP274" s="248"/>
      <c r="AQ274" s="249">
        <f>2024-RIGHT(D274,4)</f>
        <v>8</v>
      </c>
      <c r="AR274" s="249">
        <f>100/AI274</f>
        <v>5</v>
      </c>
      <c r="AS274" s="250">
        <f>IF(AQ274&lt;AR274,M274-(M274*AI274/100)*AQ274,0)</f>
        <v>0</v>
      </c>
      <c r="AT274" s="213"/>
      <c r="AU274" s="213"/>
      <c r="AV274" s="213"/>
      <c r="AW274" s="213"/>
      <c r="AX274" s="213"/>
      <c r="AY274" s="213"/>
      <c r="AZ274" s="213"/>
      <c r="BA274" s="213"/>
      <c r="BB274" s="213"/>
      <c r="BC274" s="213"/>
      <c r="BD274" s="213"/>
      <c r="BE274" s="213"/>
      <c r="BF274" s="213"/>
    </row>
    <row r="275" spans="1:58" s="215" customFormat="1" ht="25.5" x14ac:dyDescent="0.2">
      <c r="A275" s="212">
        <v>239</v>
      </c>
      <c r="B275" s="213" t="s">
        <v>1061</v>
      </c>
      <c r="C275" s="213" t="s">
        <v>1065</v>
      </c>
      <c r="D275" s="212" t="s">
        <v>1033</v>
      </c>
      <c r="E275" s="212" t="s">
        <v>1121</v>
      </c>
      <c r="F275" s="212">
        <v>1</v>
      </c>
      <c r="G275" s="212">
        <v>1</v>
      </c>
      <c r="H275" s="212">
        <f>G275-F275</f>
        <v>0</v>
      </c>
      <c r="I275" s="212"/>
      <c r="J275" s="212"/>
      <c r="K275" s="212"/>
      <c r="L275" s="212"/>
      <c r="M275" s="214">
        <v>11358007</v>
      </c>
      <c r="N275" s="214">
        <v>0</v>
      </c>
      <c r="O275" s="267"/>
      <c r="P275" s="267"/>
      <c r="Q275" s="267">
        <v>1</v>
      </c>
      <c r="R275" s="267"/>
      <c r="S275" s="267"/>
      <c r="T275" s="267"/>
      <c r="U275" s="267"/>
      <c r="V275" s="267"/>
      <c r="W275" s="267"/>
      <c r="X275" s="267"/>
      <c r="Y275" s="267"/>
      <c r="Z275" s="214"/>
      <c r="AA275" s="214"/>
      <c r="AB275" s="214"/>
      <c r="AC275" s="214"/>
      <c r="AD275" s="214"/>
      <c r="AE275" s="248" t="s">
        <v>1028</v>
      </c>
      <c r="AF275" s="248" t="s">
        <v>1062</v>
      </c>
      <c r="AG275" s="248" t="s">
        <v>1063</v>
      </c>
      <c r="AH275" s="249">
        <v>1</v>
      </c>
      <c r="AI275" s="249">
        <v>20</v>
      </c>
      <c r="AJ275" s="250"/>
      <c r="AK275" s="248" t="s">
        <v>271</v>
      </c>
      <c r="AL275" s="248" t="s">
        <v>272</v>
      </c>
      <c r="AM275" s="248" t="s">
        <v>52</v>
      </c>
      <c r="AN275" s="248"/>
      <c r="AO275" s="248"/>
      <c r="AP275" s="248"/>
      <c r="AQ275" s="249">
        <f>2024-RIGHT(D275,4)</f>
        <v>8</v>
      </c>
      <c r="AR275" s="249">
        <f>100/AI275</f>
        <v>5</v>
      </c>
      <c r="AS275" s="250">
        <f>IF(AQ275&lt;AR275,M275-(M275*AI275/100)*AQ275,0)</f>
        <v>0</v>
      </c>
      <c r="AT275" s="213"/>
      <c r="AU275" s="213"/>
      <c r="AV275" s="213"/>
      <c r="AW275" s="213"/>
      <c r="AX275" s="213"/>
      <c r="AY275" s="213"/>
      <c r="AZ275" s="213"/>
      <c r="BA275" s="213"/>
      <c r="BB275" s="213"/>
      <c r="BC275" s="213"/>
      <c r="BD275" s="213"/>
      <c r="BE275" s="213"/>
      <c r="BF275" s="213"/>
    </row>
    <row r="276" spans="1:58" s="215" customFormat="1" ht="25.5" x14ac:dyDescent="0.2">
      <c r="A276" s="212">
        <v>241</v>
      </c>
      <c r="B276" s="213" t="s">
        <v>1061</v>
      </c>
      <c r="C276" s="213" t="s">
        <v>1066</v>
      </c>
      <c r="D276" s="212" t="s">
        <v>1033</v>
      </c>
      <c r="E276" s="212" t="s">
        <v>1121</v>
      </c>
      <c r="F276" s="212">
        <v>1</v>
      </c>
      <c r="G276" s="212">
        <v>1</v>
      </c>
      <c r="H276" s="212">
        <f>G276-F276</f>
        <v>0</v>
      </c>
      <c r="I276" s="212"/>
      <c r="J276" s="212"/>
      <c r="K276" s="212"/>
      <c r="L276" s="212"/>
      <c r="M276" s="214">
        <v>11358007</v>
      </c>
      <c r="N276" s="214">
        <v>0</v>
      </c>
      <c r="O276" s="267"/>
      <c r="P276" s="267"/>
      <c r="Q276" s="267">
        <v>1</v>
      </c>
      <c r="R276" s="267"/>
      <c r="S276" s="267"/>
      <c r="T276" s="267"/>
      <c r="U276" s="267"/>
      <c r="V276" s="267"/>
      <c r="W276" s="267"/>
      <c r="X276" s="267"/>
      <c r="Y276" s="267"/>
      <c r="Z276" s="214"/>
      <c r="AA276" s="214"/>
      <c r="AB276" s="214"/>
      <c r="AC276" s="214"/>
      <c r="AD276" s="214"/>
      <c r="AE276" s="248" t="s">
        <v>1028</v>
      </c>
      <c r="AF276" s="248" t="s">
        <v>1062</v>
      </c>
      <c r="AG276" s="248" t="s">
        <v>1063</v>
      </c>
      <c r="AH276" s="249">
        <v>1</v>
      </c>
      <c r="AI276" s="249">
        <v>20</v>
      </c>
      <c r="AJ276" s="250"/>
      <c r="AK276" s="248" t="s">
        <v>271</v>
      </c>
      <c r="AL276" s="248" t="s">
        <v>272</v>
      </c>
      <c r="AM276" s="248" t="s">
        <v>52</v>
      </c>
      <c r="AN276" s="248"/>
      <c r="AO276" s="248"/>
      <c r="AP276" s="248"/>
      <c r="AQ276" s="249">
        <f>2024-RIGHT(D276,4)</f>
        <v>8</v>
      </c>
      <c r="AR276" s="249">
        <f>100/AI276</f>
        <v>5</v>
      </c>
      <c r="AS276" s="250">
        <f>IF(AQ276&lt;AR276,M276-(M276*AI276/100)*AQ276,0)</f>
        <v>0</v>
      </c>
      <c r="AT276" s="213"/>
      <c r="AU276" s="213"/>
      <c r="AV276" s="213"/>
      <c r="AW276" s="213"/>
      <c r="AX276" s="213"/>
      <c r="AY276" s="213"/>
      <c r="AZ276" s="213"/>
      <c r="BA276" s="213"/>
      <c r="BB276" s="213"/>
      <c r="BC276" s="213"/>
      <c r="BD276" s="213"/>
      <c r="BE276" s="213"/>
      <c r="BF276" s="213"/>
    </row>
    <row r="277" spans="1:58" s="215" customFormat="1" ht="25.5" x14ac:dyDescent="0.2">
      <c r="A277" s="212">
        <v>243</v>
      </c>
      <c r="B277" s="213" t="s">
        <v>1061</v>
      </c>
      <c r="C277" s="213" t="s">
        <v>1067</v>
      </c>
      <c r="D277" s="212" t="s">
        <v>1033</v>
      </c>
      <c r="E277" s="212" t="s">
        <v>1121</v>
      </c>
      <c r="F277" s="212">
        <v>1</v>
      </c>
      <c r="G277" s="212">
        <v>1</v>
      </c>
      <c r="H277" s="212">
        <f>G277-F277</f>
        <v>0</v>
      </c>
      <c r="I277" s="212"/>
      <c r="J277" s="212"/>
      <c r="K277" s="212"/>
      <c r="L277" s="212"/>
      <c r="M277" s="214">
        <v>11358007</v>
      </c>
      <c r="N277" s="214">
        <v>0</v>
      </c>
      <c r="O277" s="267"/>
      <c r="P277" s="267"/>
      <c r="Q277" s="267">
        <v>1</v>
      </c>
      <c r="R277" s="267"/>
      <c r="S277" s="267"/>
      <c r="T277" s="267"/>
      <c r="U277" s="267"/>
      <c r="V277" s="267"/>
      <c r="W277" s="267"/>
      <c r="X277" s="267"/>
      <c r="Y277" s="267"/>
      <c r="Z277" s="214"/>
      <c r="AA277" s="214"/>
      <c r="AB277" s="214"/>
      <c r="AC277" s="214"/>
      <c r="AD277" s="214"/>
      <c r="AE277" s="248" t="s">
        <v>1028</v>
      </c>
      <c r="AF277" s="248" t="s">
        <v>1062</v>
      </c>
      <c r="AG277" s="248" t="s">
        <v>1063</v>
      </c>
      <c r="AH277" s="249">
        <v>1</v>
      </c>
      <c r="AI277" s="249">
        <v>20</v>
      </c>
      <c r="AJ277" s="250"/>
      <c r="AK277" s="248" t="s">
        <v>271</v>
      </c>
      <c r="AL277" s="248" t="s">
        <v>272</v>
      </c>
      <c r="AM277" s="248" t="s">
        <v>52</v>
      </c>
      <c r="AN277" s="248"/>
      <c r="AO277" s="248"/>
      <c r="AP277" s="248"/>
      <c r="AQ277" s="249">
        <f>2024-RIGHT(D277,4)</f>
        <v>8</v>
      </c>
      <c r="AR277" s="249">
        <f>100/AI277</f>
        <v>5</v>
      </c>
      <c r="AS277" s="250">
        <f>IF(AQ277&lt;AR277,M277-(M277*AI277/100)*AQ277,0)</f>
        <v>0</v>
      </c>
      <c r="AT277" s="213"/>
      <c r="AU277" s="213"/>
      <c r="AV277" s="213"/>
      <c r="AW277" s="213"/>
      <c r="AX277" s="213"/>
      <c r="AY277" s="213"/>
      <c r="AZ277" s="213"/>
      <c r="BA277" s="213"/>
      <c r="BB277" s="213"/>
      <c r="BC277" s="213"/>
      <c r="BD277" s="213"/>
      <c r="BE277" s="213"/>
      <c r="BF277" s="213"/>
    </row>
    <row r="278" spans="1:58" s="215" customFormat="1" ht="25.5" x14ac:dyDescent="0.2">
      <c r="A278" s="212">
        <v>245</v>
      </c>
      <c r="B278" s="213" t="s">
        <v>1061</v>
      </c>
      <c r="C278" s="213" t="s">
        <v>1068</v>
      </c>
      <c r="D278" s="212" t="s">
        <v>1033</v>
      </c>
      <c r="E278" s="212"/>
      <c r="F278" s="212"/>
      <c r="G278" s="212"/>
      <c r="H278" s="212"/>
      <c r="I278" s="212"/>
      <c r="J278" s="212"/>
      <c r="K278" s="212"/>
      <c r="L278" s="212"/>
      <c r="M278" s="214">
        <v>11358007</v>
      </c>
      <c r="N278" s="214">
        <v>0</v>
      </c>
      <c r="O278" s="267"/>
      <c r="P278" s="267"/>
      <c r="Q278" s="267"/>
      <c r="R278" s="267"/>
      <c r="S278" s="267">
        <v>1</v>
      </c>
      <c r="T278" s="267"/>
      <c r="U278" s="267"/>
      <c r="V278" s="267"/>
      <c r="W278" s="267"/>
      <c r="X278" s="267"/>
      <c r="Y278" s="267"/>
      <c r="Z278" s="214"/>
      <c r="AA278" s="214"/>
      <c r="AB278" s="214"/>
      <c r="AC278" s="214"/>
      <c r="AD278" s="214"/>
      <c r="AE278" s="248" t="s">
        <v>1028</v>
      </c>
      <c r="AF278" s="248" t="s">
        <v>1062</v>
      </c>
      <c r="AG278" s="248" t="s">
        <v>1063</v>
      </c>
      <c r="AH278" s="249">
        <v>1</v>
      </c>
      <c r="AI278" s="249">
        <v>20</v>
      </c>
      <c r="AJ278" s="250"/>
      <c r="AK278" s="248" t="s">
        <v>271</v>
      </c>
      <c r="AL278" s="248" t="s">
        <v>272</v>
      </c>
      <c r="AM278" s="248" t="s">
        <v>52</v>
      </c>
      <c r="AN278" s="248"/>
      <c r="AO278" s="248"/>
      <c r="AP278" s="248"/>
      <c r="AQ278" s="249">
        <f>2024-RIGHT(D278,4)</f>
        <v>8</v>
      </c>
      <c r="AR278" s="249">
        <f>100/AI278</f>
        <v>5</v>
      </c>
      <c r="AS278" s="250">
        <f>IF(AQ278&lt;AR278,M278-(M278*AI278/100)*AQ278,0)</f>
        <v>0</v>
      </c>
      <c r="AT278" s="213"/>
      <c r="AU278" s="213"/>
      <c r="AV278" s="213"/>
      <c r="AW278" s="213"/>
      <c r="AX278" s="213"/>
      <c r="AY278" s="213"/>
      <c r="AZ278" s="213"/>
      <c r="BA278" s="213"/>
      <c r="BB278" s="213"/>
      <c r="BC278" s="213"/>
      <c r="BD278" s="213"/>
      <c r="BE278" s="213"/>
      <c r="BF278" s="213"/>
    </row>
    <row r="279" spans="1:58" s="215" customFormat="1" ht="25.5" x14ac:dyDescent="0.2">
      <c r="A279" s="212">
        <v>247</v>
      </c>
      <c r="B279" s="213" t="s">
        <v>1070</v>
      </c>
      <c r="C279" s="213" t="s">
        <v>1069</v>
      </c>
      <c r="D279" s="212" t="s">
        <v>278</v>
      </c>
      <c r="E279" s="212" t="s">
        <v>1121</v>
      </c>
      <c r="F279" s="212">
        <v>1</v>
      </c>
      <c r="G279" s="212">
        <v>1</v>
      </c>
      <c r="H279" s="212">
        <f>G279-F279</f>
        <v>0</v>
      </c>
      <c r="I279" s="212"/>
      <c r="J279" s="212"/>
      <c r="K279" s="212"/>
      <c r="L279" s="212"/>
      <c r="M279" s="214">
        <v>11935000</v>
      </c>
      <c r="N279" s="214">
        <v>4774000</v>
      </c>
      <c r="O279" s="267"/>
      <c r="P279" s="267"/>
      <c r="Q279" s="267">
        <v>1</v>
      </c>
      <c r="R279" s="267"/>
      <c r="S279" s="267"/>
      <c r="T279" s="267"/>
      <c r="U279" s="267"/>
      <c r="V279" s="267"/>
      <c r="W279" s="267"/>
      <c r="X279" s="267">
        <v>1</v>
      </c>
      <c r="Y279" s="267"/>
      <c r="Z279" s="214"/>
      <c r="AA279" s="214"/>
      <c r="AB279" s="214"/>
      <c r="AC279" s="214"/>
      <c r="AD279" s="214"/>
      <c r="AE279" s="248" t="s">
        <v>274</v>
      </c>
      <c r="AF279" s="248" t="s">
        <v>52</v>
      </c>
      <c r="AG279" s="248" t="s">
        <v>1071</v>
      </c>
      <c r="AH279" s="249">
        <v>1</v>
      </c>
      <c r="AI279" s="249">
        <v>20</v>
      </c>
      <c r="AJ279" s="250" t="s">
        <v>1037</v>
      </c>
      <c r="AK279" s="248" t="s">
        <v>279</v>
      </c>
      <c r="AL279" s="248" t="s">
        <v>280</v>
      </c>
      <c r="AM279" s="248" t="s">
        <v>52</v>
      </c>
      <c r="AN279" s="248"/>
      <c r="AO279" s="248"/>
      <c r="AP279" s="248"/>
      <c r="AQ279" s="249">
        <f>2024-RIGHT(D279,4)</f>
        <v>3</v>
      </c>
      <c r="AR279" s="249">
        <f>100/AI279</f>
        <v>5</v>
      </c>
      <c r="AS279" s="250">
        <f>IF(AQ279&lt;AR279,M279-(M279*AI279/100)*AQ279,0)</f>
        <v>4774000</v>
      </c>
      <c r="AT279" s="213"/>
      <c r="AU279" s="213"/>
      <c r="AV279" s="213"/>
      <c r="AW279" s="213"/>
      <c r="AX279" s="213"/>
      <c r="AY279" s="213"/>
      <c r="AZ279" s="213"/>
      <c r="BA279" s="213"/>
      <c r="BB279" s="213"/>
      <c r="BC279" s="213"/>
      <c r="BD279" s="213"/>
      <c r="BE279" s="213"/>
      <c r="BF279" s="213"/>
    </row>
    <row r="280" spans="1:58" s="215" customFormat="1" ht="25.5" x14ac:dyDescent="0.2">
      <c r="A280" s="212">
        <v>248</v>
      </c>
      <c r="B280" s="213" t="s">
        <v>1070</v>
      </c>
      <c r="C280" s="213" t="s">
        <v>1072</v>
      </c>
      <c r="D280" s="212" t="s">
        <v>278</v>
      </c>
      <c r="E280" s="212" t="s">
        <v>1121</v>
      </c>
      <c r="F280" s="212">
        <v>1</v>
      </c>
      <c r="G280" s="212">
        <v>1</v>
      </c>
      <c r="H280" s="212">
        <f t="shared" ref="H280:H283" si="13">G280-F280</f>
        <v>0</v>
      </c>
      <c r="I280" s="212"/>
      <c r="J280" s="212"/>
      <c r="K280" s="212"/>
      <c r="L280" s="212"/>
      <c r="M280" s="214">
        <v>11935000</v>
      </c>
      <c r="N280" s="214">
        <v>4774000</v>
      </c>
      <c r="O280" s="267"/>
      <c r="P280" s="267"/>
      <c r="Q280" s="267">
        <v>1</v>
      </c>
      <c r="R280" s="267"/>
      <c r="S280" s="267"/>
      <c r="T280" s="267"/>
      <c r="U280" s="267"/>
      <c r="V280" s="267"/>
      <c r="W280" s="267"/>
      <c r="X280" s="267">
        <v>1</v>
      </c>
      <c r="Y280" s="267"/>
      <c r="Z280" s="214"/>
      <c r="AA280" s="214"/>
      <c r="AB280" s="214"/>
      <c r="AC280" s="214"/>
      <c r="AD280" s="214"/>
      <c r="AE280" s="248" t="s">
        <v>274</v>
      </c>
      <c r="AF280" s="248" t="s">
        <v>52</v>
      </c>
      <c r="AG280" s="248" t="s">
        <v>1071</v>
      </c>
      <c r="AH280" s="249">
        <v>1</v>
      </c>
      <c r="AI280" s="249">
        <v>20</v>
      </c>
      <c r="AJ280" s="250" t="s">
        <v>1037</v>
      </c>
      <c r="AK280" s="248" t="s">
        <v>279</v>
      </c>
      <c r="AL280" s="248" t="s">
        <v>280</v>
      </c>
      <c r="AM280" s="248" t="s">
        <v>52</v>
      </c>
      <c r="AN280" s="248"/>
      <c r="AO280" s="248"/>
      <c r="AP280" s="248"/>
      <c r="AQ280" s="249">
        <f>2024-RIGHT(D280,4)</f>
        <v>3</v>
      </c>
      <c r="AR280" s="249">
        <f>100/AI280</f>
        <v>5</v>
      </c>
      <c r="AS280" s="250">
        <f>IF(AQ280&lt;AR280,M280-(M280*AI280/100)*AQ280,0)</f>
        <v>4774000</v>
      </c>
      <c r="AT280" s="213"/>
      <c r="AU280" s="213"/>
      <c r="AV280" s="213"/>
      <c r="AW280" s="213"/>
      <c r="AX280" s="213"/>
      <c r="AY280" s="213"/>
      <c r="AZ280" s="213"/>
      <c r="BA280" s="213"/>
      <c r="BB280" s="213"/>
      <c r="BC280" s="213"/>
      <c r="BD280" s="213"/>
      <c r="BE280" s="213"/>
      <c r="BF280" s="213"/>
    </row>
    <row r="281" spans="1:58" s="215" customFormat="1" ht="25.5" x14ac:dyDescent="0.2">
      <c r="A281" s="212">
        <v>249</v>
      </c>
      <c r="B281" s="213" t="s">
        <v>1070</v>
      </c>
      <c r="C281" s="213" t="s">
        <v>1073</v>
      </c>
      <c r="D281" s="212" t="s">
        <v>278</v>
      </c>
      <c r="E281" s="212" t="s">
        <v>1121</v>
      </c>
      <c r="F281" s="212">
        <v>1</v>
      </c>
      <c r="G281" s="212">
        <v>1</v>
      </c>
      <c r="H281" s="212">
        <f t="shared" si="13"/>
        <v>0</v>
      </c>
      <c r="I281" s="212"/>
      <c r="J281" s="212"/>
      <c r="K281" s="212"/>
      <c r="L281" s="212"/>
      <c r="M281" s="214">
        <v>11935000</v>
      </c>
      <c r="N281" s="214">
        <v>4774000</v>
      </c>
      <c r="O281" s="267"/>
      <c r="P281" s="267"/>
      <c r="Q281" s="267">
        <v>1</v>
      </c>
      <c r="R281" s="267"/>
      <c r="S281" s="267"/>
      <c r="T281" s="267"/>
      <c r="U281" s="267"/>
      <c r="V281" s="267"/>
      <c r="W281" s="267"/>
      <c r="X281" s="267">
        <v>1</v>
      </c>
      <c r="Y281" s="267"/>
      <c r="Z281" s="214"/>
      <c r="AA281" s="214"/>
      <c r="AB281" s="214"/>
      <c r="AC281" s="214"/>
      <c r="AD281" s="214"/>
      <c r="AE281" s="248" t="s">
        <v>274</v>
      </c>
      <c r="AF281" s="248" t="s">
        <v>52</v>
      </c>
      <c r="AG281" s="248" t="s">
        <v>1071</v>
      </c>
      <c r="AH281" s="249">
        <v>1</v>
      </c>
      <c r="AI281" s="249">
        <v>20</v>
      </c>
      <c r="AJ281" s="250" t="s">
        <v>1037</v>
      </c>
      <c r="AK281" s="248" t="s">
        <v>279</v>
      </c>
      <c r="AL281" s="248" t="s">
        <v>280</v>
      </c>
      <c r="AM281" s="248" t="s">
        <v>52</v>
      </c>
      <c r="AN281" s="248"/>
      <c r="AO281" s="248"/>
      <c r="AP281" s="248"/>
      <c r="AQ281" s="249">
        <f>2024-RIGHT(D281,4)</f>
        <v>3</v>
      </c>
      <c r="AR281" s="249">
        <f>100/AI281</f>
        <v>5</v>
      </c>
      <c r="AS281" s="250">
        <f>IF(AQ281&lt;AR281,M281-(M281*AI281/100)*AQ281,0)</f>
        <v>4774000</v>
      </c>
      <c r="AT281" s="213"/>
      <c r="AU281" s="213"/>
      <c r="AV281" s="213"/>
      <c r="AW281" s="213"/>
      <c r="AX281" s="213"/>
      <c r="AY281" s="213"/>
      <c r="AZ281" s="213"/>
      <c r="BA281" s="213"/>
      <c r="BB281" s="213"/>
      <c r="BC281" s="213"/>
      <c r="BD281" s="213"/>
      <c r="BE281" s="213"/>
      <c r="BF281" s="213"/>
    </row>
    <row r="282" spans="1:58" s="215" customFormat="1" ht="25.5" x14ac:dyDescent="0.2">
      <c r="A282" s="212">
        <v>250</v>
      </c>
      <c r="B282" s="213" t="s">
        <v>1070</v>
      </c>
      <c r="C282" s="213" t="s">
        <v>1074</v>
      </c>
      <c r="D282" s="212" t="s">
        <v>278</v>
      </c>
      <c r="E282" s="212" t="s">
        <v>1121</v>
      </c>
      <c r="F282" s="212">
        <v>1</v>
      </c>
      <c r="G282" s="212">
        <v>1</v>
      </c>
      <c r="H282" s="212">
        <f t="shared" si="13"/>
        <v>0</v>
      </c>
      <c r="I282" s="212"/>
      <c r="J282" s="212"/>
      <c r="K282" s="212"/>
      <c r="L282" s="212"/>
      <c r="M282" s="214">
        <v>11935000</v>
      </c>
      <c r="N282" s="214">
        <v>4774000</v>
      </c>
      <c r="O282" s="267"/>
      <c r="P282" s="267"/>
      <c r="Q282" s="267">
        <v>1</v>
      </c>
      <c r="R282" s="267"/>
      <c r="S282" s="267"/>
      <c r="T282" s="267"/>
      <c r="U282" s="267"/>
      <c r="V282" s="267"/>
      <c r="W282" s="267"/>
      <c r="X282" s="267">
        <v>1</v>
      </c>
      <c r="Y282" s="267"/>
      <c r="Z282" s="214"/>
      <c r="AA282" s="214"/>
      <c r="AB282" s="214"/>
      <c r="AC282" s="214"/>
      <c r="AD282" s="214"/>
      <c r="AE282" s="248" t="s">
        <v>274</v>
      </c>
      <c r="AF282" s="248" t="s">
        <v>52</v>
      </c>
      <c r="AG282" s="248" t="s">
        <v>1071</v>
      </c>
      <c r="AH282" s="249">
        <v>1</v>
      </c>
      <c r="AI282" s="249">
        <v>20</v>
      </c>
      <c r="AJ282" s="250" t="s">
        <v>1037</v>
      </c>
      <c r="AK282" s="248" t="s">
        <v>279</v>
      </c>
      <c r="AL282" s="248" t="s">
        <v>280</v>
      </c>
      <c r="AM282" s="248" t="s">
        <v>52</v>
      </c>
      <c r="AN282" s="248"/>
      <c r="AO282" s="248"/>
      <c r="AP282" s="248"/>
      <c r="AQ282" s="249">
        <f>2024-RIGHT(D282,4)</f>
        <v>3</v>
      </c>
      <c r="AR282" s="249">
        <f>100/AI282</f>
        <v>5</v>
      </c>
      <c r="AS282" s="250">
        <f>IF(AQ282&lt;AR282,M282-(M282*AI282/100)*AQ282,0)</f>
        <v>4774000</v>
      </c>
      <c r="AT282" s="213"/>
      <c r="AU282" s="213"/>
      <c r="AV282" s="213"/>
      <c r="AW282" s="213"/>
      <c r="AX282" s="213"/>
      <c r="AY282" s="213"/>
      <c r="AZ282" s="213"/>
      <c r="BA282" s="213"/>
      <c r="BB282" s="213"/>
      <c r="BC282" s="213"/>
      <c r="BD282" s="213"/>
      <c r="BE282" s="213"/>
      <c r="BF282" s="213"/>
    </row>
    <row r="283" spans="1:58" s="215" customFormat="1" ht="25.5" x14ac:dyDescent="0.2">
      <c r="A283" s="212">
        <v>251</v>
      </c>
      <c r="B283" s="213" t="s">
        <v>1076</v>
      </c>
      <c r="C283" s="213" t="s">
        <v>1075</v>
      </c>
      <c r="D283" s="212" t="s">
        <v>278</v>
      </c>
      <c r="E283" s="212" t="s">
        <v>1121</v>
      </c>
      <c r="F283" s="212">
        <v>1</v>
      </c>
      <c r="G283" s="212">
        <v>1</v>
      </c>
      <c r="H283" s="212">
        <f t="shared" si="13"/>
        <v>0</v>
      </c>
      <c r="I283" s="212"/>
      <c r="J283" s="212"/>
      <c r="K283" s="212"/>
      <c r="L283" s="212"/>
      <c r="M283" s="214">
        <v>13481600</v>
      </c>
      <c r="N283" s="214">
        <v>5392640</v>
      </c>
      <c r="O283" s="267"/>
      <c r="P283" s="267"/>
      <c r="Q283" s="267">
        <v>1</v>
      </c>
      <c r="R283" s="267"/>
      <c r="S283" s="267"/>
      <c r="T283" s="267"/>
      <c r="U283" s="267"/>
      <c r="V283" s="267"/>
      <c r="W283" s="267"/>
      <c r="X283" s="267">
        <v>1</v>
      </c>
      <c r="Y283" s="267"/>
      <c r="Z283" s="214"/>
      <c r="AA283" s="214"/>
      <c r="AB283" s="214"/>
      <c r="AC283" s="214"/>
      <c r="AD283" s="214"/>
      <c r="AE283" s="248" t="s">
        <v>717</v>
      </c>
      <c r="AF283" s="248" t="s">
        <v>52</v>
      </c>
      <c r="AG283" s="248" t="s">
        <v>1077</v>
      </c>
      <c r="AH283" s="249">
        <v>1</v>
      </c>
      <c r="AI283" s="249">
        <v>20</v>
      </c>
      <c r="AJ283" s="250"/>
      <c r="AK283" s="248" t="s">
        <v>279</v>
      </c>
      <c r="AL283" s="248" t="s">
        <v>280</v>
      </c>
      <c r="AM283" s="248" t="s">
        <v>52</v>
      </c>
      <c r="AN283" s="248"/>
      <c r="AO283" s="248"/>
      <c r="AP283" s="248"/>
      <c r="AQ283" s="249">
        <f>2024-RIGHT(D283,4)</f>
        <v>3</v>
      </c>
      <c r="AR283" s="249">
        <f>100/AI283</f>
        <v>5</v>
      </c>
      <c r="AS283" s="250">
        <f>IF(AQ283&lt;AR283,M283-(M283*AI283/100)*AQ283,0)</f>
        <v>5392640</v>
      </c>
      <c r="AT283" s="213"/>
      <c r="AU283" s="213"/>
      <c r="AV283" s="213"/>
      <c r="AW283" s="213"/>
      <c r="AX283" s="213"/>
      <c r="AY283" s="213"/>
      <c r="AZ283" s="213"/>
      <c r="BA283" s="213"/>
      <c r="BB283" s="213"/>
      <c r="BC283" s="213"/>
      <c r="BD283" s="213"/>
      <c r="BE283" s="213"/>
      <c r="BF283" s="213"/>
    </row>
    <row r="284" spans="1:58" s="222" customFormat="1" ht="25.5" x14ac:dyDescent="0.2">
      <c r="A284" s="212">
        <v>252</v>
      </c>
      <c r="B284" s="219" t="s">
        <v>1079</v>
      </c>
      <c r="C284" s="219" t="s">
        <v>1078</v>
      </c>
      <c r="D284" s="220" t="s">
        <v>1082</v>
      </c>
      <c r="E284" s="220"/>
      <c r="F284" s="220"/>
      <c r="G284" s="220"/>
      <c r="H284" s="220"/>
      <c r="I284" s="220"/>
      <c r="J284" s="220"/>
      <c r="K284" s="220"/>
      <c r="L284" s="220"/>
      <c r="M284" s="221">
        <v>636282000</v>
      </c>
      <c r="N284" s="221">
        <v>0</v>
      </c>
      <c r="O284" s="270"/>
      <c r="P284" s="270"/>
      <c r="Q284" s="270"/>
      <c r="R284" s="270"/>
      <c r="S284" s="270"/>
      <c r="T284" s="270"/>
      <c r="U284" s="270"/>
      <c r="V284" s="270"/>
      <c r="W284" s="270"/>
      <c r="X284" s="270"/>
      <c r="Y284" s="270"/>
      <c r="Z284" s="221"/>
      <c r="AA284" s="221"/>
      <c r="AB284" s="221"/>
      <c r="AC284" s="221"/>
      <c r="AD284" s="221"/>
      <c r="AE284" s="253" t="s">
        <v>447</v>
      </c>
      <c r="AF284" s="253" t="s">
        <v>1080</v>
      </c>
      <c r="AG284" s="253" t="s">
        <v>1081</v>
      </c>
      <c r="AH284" s="254">
        <v>1</v>
      </c>
      <c r="AI284" s="254">
        <v>10</v>
      </c>
      <c r="AJ284" s="255"/>
      <c r="AK284" s="253" t="s">
        <v>271</v>
      </c>
      <c r="AL284" s="253" t="s">
        <v>280</v>
      </c>
      <c r="AM284" s="253"/>
      <c r="AN284" s="253"/>
      <c r="AO284" s="253"/>
      <c r="AP284" s="253" t="s">
        <v>1083</v>
      </c>
      <c r="AQ284" s="249">
        <f>2024-RIGHT(D284,4)</f>
        <v>55</v>
      </c>
      <c r="AR284" s="249">
        <f>100/AI284</f>
        <v>10</v>
      </c>
      <c r="AS284" s="250">
        <f>IF(AQ284&lt;AR284,M284-(M284*AI284/100)*AQ284,0)</f>
        <v>0</v>
      </c>
      <c r="AT284" s="219"/>
      <c r="AU284" s="219"/>
      <c r="AV284" s="219"/>
      <c r="AW284" s="219"/>
      <c r="AX284" s="219"/>
      <c r="AY284" s="219"/>
      <c r="AZ284" s="219"/>
      <c r="BA284" s="219"/>
      <c r="BB284" s="219"/>
      <c r="BC284" s="219"/>
      <c r="BD284" s="219"/>
      <c r="BE284" s="219"/>
      <c r="BF284" s="219"/>
    </row>
    <row r="285" spans="1:58" s="222" customFormat="1" ht="25.5" x14ac:dyDescent="0.2">
      <c r="A285" s="212">
        <v>253</v>
      </c>
      <c r="B285" s="219" t="s">
        <v>1079</v>
      </c>
      <c r="C285" s="219" t="s">
        <v>1084</v>
      </c>
      <c r="D285" s="220" t="s">
        <v>1082</v>
      </c>
      <c r="E285" s="220"/>
      <c r="F285" s="220"/>
      <c r="G285" s="220"/>
      <c r="H285" s="220"/>
      <c r="I285" s="220"/>
      <c r="J285" s="220"/>
      <c r="K285" s="220"/>
      <c r="L285" s="220"/>
      <c r="M285" s="221">
        <v>636282000</v>
      </c>
      <c r="N285" s="221">
        <v>0</v>
      </c>
      <c r="O285" s="270"/>
      <c r="P285" s="270"/>
      <c r="Q285" s="270"/>
      <c r="R285" s="270"/>
      <c r="S285" s="270"/>
      <c r="T285" s="270"/>
      <c r="U285" s="270"/>
      <c r="V285" s="270"/>
      <c r="W285" s="270"/>
      <c r="X285" s="270"/>
      <c r="Y285" s="270"/>
      <c r="Z285" s="221"/>
      <c r="AA285" s="221"/>
      <c r="AB285" s="221"/>
      <c r="AC285" s="221"/>
      <c r="AD285" s="221"/>
      <c r="AE285" s="253" t="s">
        <v>447</v>
      </c>
      <c r="AF285" s="253" t="s">
        <v>1085</v>
      </c>
      <c r="AG285" s="253" t="s">
        <v>1086</v>
      </c>
      <c r="AH285" s="254">
        <v>1</v>
      </c>
      <c r="AI285" s="254">
        <v>10</v>
      </c>
      <c r="AJ285" s="255"/>
      <c r="AK285" s="253" t="s">
        <v>271</v>
      </c>
      <c r="AL285" s="253" t="s">
        <v>280</v>
      </c>
      <c r="AM285" s="253"/>
      <c r="AN285" s="253"/>
      <c r="AO285" s="253"/>
      <c r="AP285" s="253" t="s">
        <v>1083</v>
      </c>
      <c r="AQ285" s="249">
        <f>2024-RIGHT(D285,4)</f>
        <v>55</v>
      </c>
      <c r="AR285" s="249">
        <f>100/AI285</f>
        <v>10</v>
      </c>
      <c r="AS285" s="250">
        <f>IF(AQ285&lt;AR285,M285-(M285*AI285/100)*AQ285,0)</f>
        <v>0</v>
      </c>
      <c r="AT285" s="219"/>
      <c r="AU285" s="219"/>
      <c r="AV285" s="219"/>
      <c r="AW285" s="219"/>
      <c r="AX285" s="219"/>
      <c r="AY285" s="219"/>
      <c r="AZ285" s="219"/>
      <c r="BA285" s="219"/>
      <c r="BB285" s="219"/>
      <c r="BC285" s="219"/>
      <c r="BD285" s="219"/>
      <c r="BE285" s="219"/>
      <c r="BF285" s="219"/>
    </row>
    <row r="286" spans="1:58" s="222" customFormat="1" ht="25.5" x14ac:dyDescent="0.2">
      <c r="A286" s="212">
        <v>254</v>
      </c>
      <c r="B286" s="219" t="s">
        <v>1079</v>
      </c>
      <c r="C286" s="219" t="s">
        <v>1087</v>
      </c>
      <c r="D286" s="220" t="s">
        <v>1090</v>
      </c>
      <c r="E286" s="220"/>
      <c r="F286" s="220"/>
      <c r="G286" s="220"/>
      <c r="H286" s="220"/>
      <c r="I286" s="220"/>
      <c r="J286" s="220"/>
      <c r="K286" s="220"/>
      <c r="L286" s="220"/>
      <c r="M286" s="221">
        <v>612771000</v>
      </c>
      <c r="N286" s="221">
        <v>0</v>
      </c>
      <c r="O286" s="270"/>
      <c r="P286" s="270"/>
      <c r="Q286" s="270"/>
      <c r="R286" s="270"/>
      <c r="S286" s="270"/>
      <c r="T286" s="270"/>
      <c r="U286" s="270"/>
      <c r="V286" s="270"/>
      <c r="W286" s="270"/>
      <c r="X286" s="270"/>
      <c r="Y286" s="270"/>
      <c r="Z286" s="221"/>
      <c r="AA286" s="221"/>
      <c r="AB286" s="221"/>
      <c r="AC286" s="221"/>
      <c r="AD286" s="221"/>
      <c r="AE286" s="253" t="s">
        <v>447</v>
      </c>
      <c r="AF286" s="253" t="s">
        <v>1088</v>
      </c>
      <c r="AG286" s="253" t="s">
        <v>1089</v>
      </c>
      <c r="AH286" s="254">
        <v>1</v>
      </c>
      <c r="AI286" s="254">
        <v>10</v>
      </c>
      <c r="AJ286" s="255"/>
      <c r="AK286" s="253" t="s">
        <v>271</v>
      </c>
      <c r="AL286" s="253" t="s">
        <v>280</v>
      </c>
      <c r="AM286" s="253"/>
      <c r="AN286" s="253"/>
      <c r="AO286" s="253"/>
      <c r="AP286" s="253" t="s">
        <v>1083</v>
      </c>
      <c r="AQ286" s="249">
        <f>2024-RIGHT(D286,4)</f>
        <v>56</v>
      </c>
      <c r="AR286" s="249">
        <f>100/AI286</f>
        <v>10</v>
      </c>
      <c r="AS286" s="250">
        <f>IF(AQ286&lt;AR286,M286-(M286*AI286/100)*AQ286,0)</f>
        <v>0</v>
      </c>
      <c r="AT286" s="219"/>
      <c r="AU286" s="219"/>
      <c r="AV286" s="219"/>
      <c r="AW286" s="219"/>
      <c r="AX286" s="219"/>
      <c r="AY286" s="219"/>
      <c r="AZ286" s="219"/>
      <c r="BA286" s="219"/>
      <c r="BB286" s="219"/>
      <c r="BC286" s="219"/>
      <c r="BD286" s="219"/>
      <c r="BE286" s="219"/>
      <c r="BF286" s="219"/>
    </row>
    <row r="287" spans="1:58" s="215" customFormat="1" ht="25.5" x14ac:dyDescent="0.2">
      <c r="A287" s="212">
        <v>255</v>
      </c>
      <c r="B287" s="213" t="s">
        <v>1093</v>
      </c>
      <c r="C287" s="213" t="s">
        <v>1092</v>
      </c>
      <c r="D287" s="212" t="s">
        <v>1096</v>
      </c>
      <c r="E287" s="212"/>
      <c r="F287" s="212"/>
      <c r="G287" s="212"/>
      <c r="H287" s="212"/>
      <c r="I287" s="212"/>
      <c r="J287" s="212"/>
      <c r="K287" s="212"/>
      <c r="L287" s="212"/>
      <c r="M287" s="214">
        <v>184409791500</v>
      </c>
      <c r="N287" s="214">
        <v>147527833200</v>
      </c>
      <c r="O287" s="267"/>
      <c r="P287" s="267"/>
      <c r="Q287" s="267"/>
      <c r="R287" s="267"/>
      <c r="S287" s="267"/>
      <c r="T287" s="267"/>
      <c r="U287" s="267"/>
      <c r="V287" s="267"/>
      <c r="W287" s="267"/>
      <c r="X287" s="267"/>
      <c r="Y287" s="267"/>
      <c r="Z287" s="214"/>
      <c r="AA287" s="214"/>
      <c r="AB287" s="214"/>
      <c r="AC287" s="214"/>
      <c r="AD287" s="214"/>
      <c r="AE287" s="248" t="s">
        <v>1091</v>
      </c>
      <c r="AF287" s="248" t="s">
        <v>1094</v>
      </c>
      <c r="AG287" s="248" t="s">
        <v>1095</v>
      </c>
      <c r="AH287" s="249">
        <v>1</v>
      </c>
      <c r="AI287" s="249">
        <v>2</v>
      </c>
      <c r="AJ287" s="250"/>
      <c r="AK287" s="248" t="s">
        <v>271</v>
      </c>
      <c r="AL287" s="248" t="s">
        <v>280</v>
      </c>
      <c r="AM287" s="248" t="s">
        <v>52</v>
      </c>
      <c r="AN287" s="248"/>
      <c r="AO287" s="248"/>
      <c r="AP287" s="248" t="s">
        <v>1097</v>
      </c>
      <c r="AQ287" s="249">
        <f>2024-RIGHT(D287,4)</f>
        <v>10</v>
      </c>
      <c r="AR287" s="249">
        <f>100/AI287</f>
        <v>50</v>
      </c>
      <c r="AS287" s="250">
        <f>IF(AQ287&lt;AR287,M287-(M287*AI287/100)*AQ287,0)</f>
        <v>147527833200</v>
      </c>
      <c r="AT287" s="213"/>
      <c r="AU287" s="213"/>
      <c r="AV287" s="213"/>
      <c r="AW287" s="213"/>
      <c r="AX287" s="213"/>
      <c r="AY287" s="213"/>
      <c r="AZ287" s="213"/>
      <c r="BA287" s="213"/>
      <c r="BB287" s="213"/>
      <c r="BC287" s="213"/>
      <c r="BD287" s="213"/>
      <c r="BE287" s="213"/>
      <c r="BF287" s="213"/>
    </row>
    <row r="288" spans="1:58" s="215" customFormat="1" ht="25.5" x14ac:dyDescent="0.2">
      <c r="A288" s="212">
        <v>256</v>
      </c>
      <c r="B288" s="213" t="s">
        <v>1100</v>
      </c>
      <c r="C288" s="213" t="s">
        <v>1099</v>
      </c>
      <c r="D288" s="212" t="s">
        <v>1103</v>
      </c>
      <c r="E288" s="212"/>
      <c r="F288" s="212"/>
      <c r="G288" s="212"/>
      <c r="H288" s="212"/>
      <c r="I288" s="212"/>
      <c r="J288" s="212"/>
      <c r="K288" s="212"/>
      <c r="L288" s="212"/>
      <c r="M288" s="214">
        <v>366961000</v>
      </c>
      <c r="N288" s="214">
        <v>36696100</v>
      </c>
      <c r="O288" s="267"/>
      <c r="P288" s="267"/>
      <c r="Q288" s="267"/>
      <c r="R288" s="267"/>
      <c r="S288" s="267"/>
      <c r="T288" s="267"/>
      <c r="U288" s="267"/>
      <c r="V288" s="267"/>
      <c r="W288" s="267"/>
      <c r="X288" s="267"/>
      <c r="Y288" s="267"/>
      <c r="Z288" s="214"/>
      <c r="AA288" s="214"/>
      <c r="AB288" s="214"/>
      <c r="AC288" s="214"/>
      <c r="AD288" s="214"/>
      <c r="AE288" s="248" t="s">
        <v>1098</v>
      </c>
      <c r="AF288" s="248" t="s">
        <v>1101</v>
      </c>
      <c r="AG288" s="248" t="s">
        <v>1102</v>
      </c>
      <c r="AH288" s="249">
        <v>1</v>
      </c>
      <c r="AI288" s="249">
        <v>10</v>
      </c>
      <c r="AJ288" s="250"/>
      <c r="AK288" s="248" t="s">
        <v>271</v>
      </c>
      <c r="AL288" s="248" t="s">
        <v>272</v>
      </c>
      <c r="AM288" s="248" t="s">
        <v>52</v>
      </c>
      <c r="AN288" s="248"/>
      <c r="AO288" s="248"/>
      <c r="AP288" s="248"/>
      <c r="AQ288" s="249">
        <f>2024-RIGHT(D288,4)</f>
        <v>9</v>
      </c>
      <c r="AR288" s="249">
        <f>100/AI288</f>
        <v>10</v>
      </c>
      <c r="AS288" s="250">
        <f>IF(AQ288&lt;AR288,M288-(M288*AI288/100)*AQ288,0)</f>
        <v>36696100</v>
      </c>
      <c r="AT288" s="213"/>
      <c r="AU288" s="213"/>
      <c r="AV288" s="213"/>
      <c r="AW288" s="213"/>
      <c r="AX288" s="213"/>
      <c r="AY288" s="213"/>
      <c r="AZ288" s="213"/>
      <c r="BA288" s="213"/>
      <c r="BB288" s="213"/>
      <c r="BC288" s="213"/>
      <c r="BD288" s="213"/>
      <c r="BE288" s="213"/>
      <c r="BF288" s="213"/>
    </row>
    <row r="289" spans="1:58" s="215" customFormat="1" ht="25.5" x14ac:dyDescent="0.2">
      <c r="A289" s="212">
        <v>257</v>
      </c>
      <c r="B289" s="213" t="s">
        <v>1106</v>
      </c>
      <c r="C289" s="213" t="s">
        <v>1105</v>
      </c>
      <c r="D289" s="212" t="s">
        <v>1109</v>
      </c>
      <c r="E289" s="212"/>
      <c r="F289" s="212"/>
      <c r="G289" s="212"/>
      <c r="H289" s="212"/>
      <c r="I289" s="212"/>
      <c r="J289" s="212"/>
      <c r="K289" s="212"/>
      <c r="L289" s="212"/>
      <c r="M289" s="214">
        <v>1033139000</v>
      </c>
      <c r="N289" s="214">
        <v>0</v>
      </c>
      <c r="O289" s="267"/>
      <c r="P289" s="267"/>
      <c r="Q289" s="267"/>
      <c r="R289" s="267"/>
      <c r="S289" s="267"/>
      <c r="T289" s="267"/>
      <c r="U289" s="267"/>
      <c r="V289" s="267"/>
      <c r="W289" s="267"/>
      <c r="X289" s="267"/>
      <c r="Y289" s="267"/>
      <c r="Z289" s="214"/>
      <c r="AA289" s="214"/>
      <c r="AB289" s="214"/>
      <c r="AC289" s="214"/>
      <c r="AD289" s="214"/>
      <c r="AE289" s="248" t="s">
        <v>1104</v>
      </c>
      <c r="AF289" s="248" t="s">
        <v>1107</v>
      </c>
      <c r="AG289" s="248" t="s">
        <v>1108</v>
      </c>
      <c r="AH289" s="249">
        <v>1</v>
      </c>
      <c r="AI289" s="249">
        <v>6.67</v>
      </c>
      <c r="AJ289" s="250"/>
      <c r="AK289" s="248" t="s">
        <v>271</v>
      </c>
      <c r="AL289" s="248" t="s">
        <v>272</v>
      </c>
      <c r="AM289" s="248" t="s">
        <v>52</v>
      </c>
      <c r="AN289" s="248"/>
      <c r="AO289" s="248"/>
      <c r="AP289" s="248"/>
      <c r="AQ289" s="249">
        <f>2024-RIGHT(D289,4)</f>
        <v>20</v>
      </c>
      <c r="AR289" s="249">
        <f>100/AI289</f>
        <v>14.992503748125937</v>
      </c>
      <c r="AS289" s="250">
        <f>IF(AQ289&lt;AR289,M289-(M289*AI289/100)*AQ289,0)</f>
        <v>0</v>
      </c>
      <c r="AT289" s="213"/>
      <c r="AU289" s="213"/>
      <c r="AV289" s="213"/>
      <c r="AW289" s="213"/>
      <c r="AX289" s="213"/>
      <c r="AY289" s="213"/>
      <c r="AZ289" s="213"/>
      <c r="BA289" s="213"/>
      <c r="BB289" s="213"/>
      <c r="BC289" s="213"/>
      <c r="BD289" s="213"/>
      <c r="BE289" s="213"/>
      <c r="BF289" s="213"/>
    </row>
    <row r="290" spans="1:58" s="230" customFormat="1" ht="38.25" x14ac:dyDescent="0.2">
      <c r="A290" s="223">
        <v>13604</v>
      </c>
      <c r="B290" s="224" t="s">
        <v>1112</v>
      </c>
      <c r="C290" s="224" t="s">
        <v>1111</v>
      </c>
      <c r="D290" s="225" t="s">
        <v>1115</v>
      </c>
      <c r="E290" s="225"/>
      <c r="F290" s="225"/>
      <c r="G290" s="225"/>
      <c r="H290" s="225"/>
      <c r="I290" s="225"/>
      <c r="J290" s="225"/>
      <c r="K290" s="225"/>
      <c r="L290" s="225"/>
      <c r="M290" s="226">
        <v>11850000</v>
      </c>
      <c r="N290" s="214">
        <v>0</v>
      </c>
      <c r="O290" s="267"/>
      <c r="P290" s="267"/>
      <c r="Q290" s="267"/>
      <c r="R290" s="267"/>
      <c r="S290" s="267"/>
      <c r="T290" s="267"/>
      <c r="U290" s="267"/>
      <c r="V290" s="267"/>
      <c r="W290" s="267"/>
      <c r="X290" s="267"/>
      <c r="Y290" s="267"/>
      <c r="Z290" s="214"/>
      <c r="AA290" s="214"/>
      <c r="AB290" s="214"/>
      <c r="AC290" s="214"/>
      <c r="AD290" s="214"/>
      <c r="AE290" s="227" t="s">
        <v>1110</v>
      </c>
      <c r="AF290" s="227" t="s">
        <v>1113</v>
      </c>
      <c r="AG290" s="227" t="s">
        <v>1114</v>
      </c>
      <c r="AH290" s="256">
        <v>1</v>
      </c>
      <c r="AI290" s="256">
        <v>20</v>
      </c>
      <c r="AJ290" s="250"/>
      <c r="AK290" s="227" t="s">
        <v>271</v>
      </c>
      <c r="AL290" s="227" t="s">
        <v>280</v>
      </c>
      <c r="AM290" s="227" t="s">
        <v>1116</v>
      </c>
      <c r="AN290" s="227" t="s">
        <v>1117</v>
      </c>
      <c r="AO290" s="227" t="s">
        <v>1116</v>
      </c>
      <c r="AP290" s="227" t="s">
        <v>1118</v>
      </c>
      <c r="AQ290" s="227" t="s">
        <v>1119</v>
      </c>
      <c r="AR290" s="227" t="s">
        <v>1120</v>
      </c>
      <c r="AS290" s="257">
        <v>2024</v>
      </c>
      <c r="AT290" s="228"/>
      <c r="AU290" s="228"/>
      <c r="AV290" s="228"/>
      <c r="AW290" s="229" t="s">
        <v>1121</v>
      </c>
      <c r="AX290" s="228">
        <v>1</v>
      </c>
      <c r="AY290" s="229" t="s">
        <v>1121</v>
      </c>
      <c r="AZ290" s="224" t="s">
        <v>1122</v>
      </c>
      <c r="BA290" s="228">
        <v>20</v>
      </c>
      <c r="BB290" s="224" t="s">
        <v>280</v>
      </c>
      <c r="BC290" s="229" t="s">
        <v>52</v>
      </c>
      <c r="BD290" s="224" t="s">
        <v>271</v>
      </c>
      <c r="BE290" s="229" t="s">
        <v>52</v>
      </c>
      <c r="BF290" s="224" t="s">
        <v>1123</v>
      </c>
    </row>
    <row r="291" spans="1:58" s="230" customFormat="1" ht="27" x14ac:dyDescent="0.3">
      <c r="A291" s="223">
        <v>15712</v>
      </c>
      <c r="B291" s="229" t="s">
        <v>1126</v>
      </c>
      <c r="C291" s="224" t="s">
        <v>1125</v>
      </c>
      <c r="D291" s="225" t="s">
        <v>1129</v>
      </c>
      <c r="E291" s="225" t="s">
        <v>39</v>
      </c>
      <c r="F291" s="225" t="s">
        <v>1184</v>
      </c>
      <c r="G291" s="225" t="s">
        <v>1184</v>
      </c>
      <c r="H291" s="212">
        <f>G291-F291</f>
        <v>0</v>
      </c>
      <c r="I291" s="225"/>
      <c r="J291" s="225"/>
      <c r="K291" s="225"/>
      <c r="L291" s="225"/>
      <c r="M291" s="226">
        <v>12200000</v>
      </c>
      <c r="N291" s="214">
        <v>0</v>
      </c>
      <c r="O291" s="267"/>
      <c r="P291" s="267"/>
      <c r="Q291" s="216">
        <v>1</v>
      </c>
      <c r="R291" s="216"/>
      <c r="S291" s="216"/>
      <c r="T291" s="216"/>
      <c r="U291" s="216"/>
      <c r="V291" s="267">
        <v>1</v>
      </c>
      <c r="W291" s="267"/>
      <c r="X291" s="267"/>
      <c r="Y291" s="267"/>
      <c r="Z291" s="216"/>
      <c r="AA291" s="216"/>
      <c r="AB291" s="216"/>
      <c r="AC291" s="216"/>
      <c r="AD291" s="216"/>
      <c r="AE291" s="227" t="s">
        <v>1124</v>
      </c>
      <c r="AF291" s="258" t="s">
        <v>1127</v>
      </c>
      <c r="AG291" s="227" t="s">
        <v>1128</v>
      </c>
      <c r="AH291" s="256">
        <v>1</v>
      </c>
      <c r="AI291" s="256">
        <v>20</v>
      </c>
      <c r="AJ291" s="251" t="s">
        <v>1130</v>
      </c>
      <c r="AK291" s="227" t="s">
        <v>271</v>
      </c>
      <c r="AL291" s="227" t="s">
        <v>280</v>
      </c>
      <c r="AM291" s="227" t="s">
        <v>1131</v>
      </c>
      <c r="AN291" s="227" t="s">
        <v>1132</v>
      </c>
      <c r="AO291" s="227" t="s">
        <v>1131</v>
      </c>
      <c r="AP291" s="227" t="s">
        <v>1133</v>
      </c>
      <c r="AQ291" s="227" t="s">
        <v>1134</v>
      </c>
      <c r="AR291" s="227" t="s">
        <v>1135</v>
      </c>
      <c r="AS291" s="257">
        <v>2024</v>
      </c>
      <c r="AT291" s="228"/>
      <c r="AU291" s="228"/>
      <c r="AV291" s="228"/>
      <c r="AW291" s="229" t="s">
        <v>39</v>
      </c>
      <c r="AX291" s="228">
        <v>1</v>
      </c>
      <c r="AY291" s="229" t="s">
        <v>39</v>
      </c>
      <c r="AZ291" s="224" t="s">
        <v>1136</v>
      </c>
      <c r="BA291" s="228">
        <v>20</v>
      </c>
      <c r="BB291" s="224" t="s">
        <v>280</v>
      </c>
      <c r="BC291" s="229" t="s">
        <v>52</v>
      </c>
      <c r="BD291" s="224" t="s">
        <v>271</v>
      </c>
      <c r="BE291" s="229" t="s">
        <v>52</v>
      </c>
      <c r="BF291" s="224" t="s">
        <v>1123</v>
      </c>
    </row>
    <row r="292" spans="1:58" s="230" customFormat="1" ht="27" x14ac:dyDescent="0.3">
      <c r="A292" s="223">
        <v>15713</v>
      </c>
      <c r="B292" s="229" t="s">
        <v>1126</v>
      </c>
      <c r="C292" s="224" t="s">
        <v>1137</v>
      </c>
      <c r="D292" s="225" t="s">
        <v>1129</v>
      </c>
      <c r="E292" s="225" t="s">
        <v>39</v>
      </c>
      <c r="F292" s="225" t="s">
        <v>1184</v>
      </c>
      <c r="G292" s="225" t="s">
        <v>1184</v>
      </c>
      <c r="H292" s="225">
        <f>G292-F292</f>
        <v>0</v>
      </c>
      <c r="I292" s="225"/>
      <c r="J292" s="225"/>
      <c r="K292" s="225"/>
      <c r="L292" s="225"/>
      <c r="M292" s="226">
        <v>12200000</v>
      </c>
      <c r="N292" s="214">
        <v>0</v>
      </c>
      <c r="O292" s="267"/>
      <c r="P292" s="267"/>
      <c r="Q292" s="216">
        <v>1</v>
      </c>
      <c r="R292" s="216"/>
      <c r="S292" s="216"/>
      <c r="T292" s="216"/>
      <c r="U292" s="216"/>
      <c r="V292" s="267">
        <v>1</v>
      </c>
      <c r="W292" s="267"/>
      <c r="X292" s="267"/>
      <c r="Y292" s="267"/>
      <c r="Z292" s="216"/>
      <c r="AA292" s="216"/>
      <c r="AB292" s="216"/>
      <c r="AC292" s="216"/>
      <c r="AD292" s="216"/>
      <c r="AE292" s="227" t="s">
        <v>1124</v>
      </c>
      <c r="AF292" s="258" t="s">
        <v>1138</v>
      </c>
      <c r="AG292" s="227" t="s">
        <v>1128</v>
      </c>
      <c r="AH292" s="256">
        <v>1</v>
      </c>
      <c r="AI292" s="256">
        <v>20</v>
      </c>
      <c r="AJ292" s="251" t="s">
        <v>1139</v>
      </c>
      <c r="AK292" s="227" t="s">
        <v>271</v>
      </c>
      <c r="AL292" s="227" t="s">
        <v>280</v>
      </c>
      <c r="AM292" s="227" t="s">
        <v>1131</v>
      </c>
      <c r="AN292" s="227" t="s">
        <v>1132</v>
      </c>
      <c r="AO292" s="227" t="s">
        <v>1131</v>
      </c>
      <c r="AP292" s="227" t="s">
        <v>1133</v>
      </c>
      <c r="AQ292" s="227" t="s">
        <v>1134</v>
      </c>
      <c r="AR292" s="227" t="s">
        <v>1135</v>
      </c>
      <c r="AS292" s="257">
        <v>2024</v>
      </c>
      <c r="AT292" s="228"/>
      <c r="AU292" s="228"/>
      <c r="AV292" s="228"/>
      <c r="AW292" s="229" t="s">
        <v>39</v>
      </c>
      <c r="AX292" s="228">
        <v>1</v>
      </c>
      <c r="AY292" s="229" t="s">
        <v>39</v>
      </c>
      <c r="AZ292" s="224" t="s">
        <v>1136</v>
      </c>
      <c r="BA292" s="228">
        <v>20</v>
      </c>
      <c r="BB292" s="224" t="s">
        <v>280</v>
      </c>
      <c r="BC292" s="229" t="s">
        <v>52</v>
      </c>
      <c r="BD292" s="224" t="s">
        <v>271</v>
      </c>
      <c r="BE292" s="229" t="s">
        <v>52</v>
      </c>
      <c r="BF292" s="224" t="s">
        <v>1123</v>
      </c>
    </row>
    <row r="293" spans="1:58" s="230" customFormat="1" ht="27" x14ac:dyDescent="0.3">
      <c r="A293" s="223">
        <v>15723</v>
      </c>
      <c r="B293" s="224" t="s">
        <v>1142</v>
      </c>
      <c r="C293" s="224" t="s">
        <v>1141</v>
      </c>
      <c r="D293" s="225" t="s">
        <v>1145</v>
      </c>
      <c r="E293" s="225" t="s">
        <v>39</v>
      </c>
      <c r="F293" s="225" t="s">
        <v>1184</v>
      </c>
      <c r="G293" s="225" t="s">
        <v>1184</v>
      </c>
      <c r="H293" s="225">
        <f>G293-F293</f>
        <v>0</v>
      </c>
      <c r="I293" s="225"/>
      <c r="J293" s="225"/>
      <c r="K293" s="225"/>
      <c r="L293" s="225"/>
      <c r="M293" s="226">
        <v>12200000</v>
      </c>
      <c r="N293" s="214">
        <v>0</v>
      </c>
      <c r="O293" s="267"/>
      <c r="P293" s="267"/>
      <c r="Q293" s="216">
        <v>1</v>
      </c>
      <c r="R293" s="216"/>
      <c r="S293" s="216"/>
      <c r="T293" s="216"/>
      <c r="U293" s="216"/>
      <c r="V293" s="267">
        <v>1</v>
      </c>
      <c r="W293" s="267"/>
      <c r="X293" s="267"/>
      <c r="Y293" s="267"/>
      <c r="Z293" s="216"/>
      <c r="AA293" s="216"/>
      <c r="AB293" s="216"/>
      <c r="AC293" s="216"/>
      <c r="AD293" s="216"/>
      <c r="AE293" s="227" t="s">
        <v>1140</v>
      </c>
      <c r="AF293" s="258" t="s">
        <v>1143</v>
      </c>
      <c r="AG293" s="227" t="s">
        <v>1144</v>
      </c>
      <c r="AH293" s="256">
        <v>1</v>
      </c>
      <c r="AI293" s="256">
        <v>20</v>
      </c>
      <c r="AJ293" s="251" t="s">
        <v>1146</v>
      </c>
      <c r="AK293" s="227" t="s">
        <v>271</v>
      </c>
      <c r="AL293" s="227" t="s">
        <v>280</v>
      </c>
      <c r="AM293" s="227" t="s">
        <v>1147</v>
      </c>
      <c r="AN293" s="227" t="s">
        <v>1148</v>
      </c>
      <c r="AO293" s="227" t="s">
        <v>1147</v>
      </c>
      <c r="AP293" s="227" t="s">
        <v>1118</v>
      </c>
      <c r="AQ293" s="227" t="s">
        <v>1134</v>
      </c>
      <c r="AR293" s="227" t="s">
        <v>1135</v>
      </c>
      <c r="AS293" s="257">
        <v>2023</v>
      </c>
      <c r="AT293" s="228"/>
      <c r="AU293" s="228"/>
      <c r="AV293" s="228"/>
      <c r="AW293" s="229" t="s">
        <v>39</v>
      </c>
      <c r="AX293" s="228">
        <v>1</v>
      </c>
      <c r="AY293" s="229" t="s">
        <v>39</v>
      </c>
      <c r="AZ293" s="224" t="s">
        <v>1136</v>
      </c>
      <c r="BA293" s="228">
        <v>20</v>
      </c>
      <c r="BB293" s="224" t="s">
        <v>280</v>
      </c>
      <c r="BC293" s="229" t="s">
        <v>52</v>
      </c>
      <c r="BD293" s="224" t="s">
        <v>271</v>
      </c>
      <c r="BE293" s="229" t="s">
        <v>52</v>
      </c>
      <c r="BF293" s="224" t="s">
        <v>1123</v>
      </c>
    </row>
    <row r="294" spans="1:58" s="230" customFormat="1" ht="25.5" x14ac:dyDescent="0.2">
      <c r="A294" s="223">
        <v>15863</v>
      </c>
      <c r="B294" s="229" t="s">
        <v>1151</v>
      </c>
      <c r="C294" s="224" t="s">
        <v>1150</v>
      </c>
      <c r="D294" s="225" t="s">
        <v>1154</v>
      </c>
      <c r="E294" s="225"/>
      <c r="F294" s="225"/>
      <c r="G294" s="225"/>
      <c r="H294" s="225"/>
      <c r="I294" s="225"/>
      <c r="J294" s="225"/>
      <c r="K294" s="225"/>
      <c r="L294" s="225"/>
      <c r="M294" s="226">
        <v>19800000</v>
      </c>
      <c r="N294" s="214">
        <v>0</v>
      </c>
      <c r="O294" s="267"/>
      <c r="P294" s="267"/>
      <c r="Q294" s="267"/>
      <c r="R294" s="267"/>
      <c r="S294" s="267"/>
      <c r="T294" s="267"/>
      <c r="U294" s="267"/>
      <c r="V294" s="267"/>
      <c r="W294" s="267"/>
      <c r="X294" s="267"/>
      <c r="Y294" s="267"/>
      <c r="Z294" s="214"/>
      <c r="AA294" s="214"/>
      <c r="AB294" s="214"/>
      <c r="AC294" s="214"/>
      <c r="AD294" s="214"/>
      <c r="AE294" s="227" t="s">
        <v>1149</v>
      </c>
      <c r="AF294" s="227" t="s">
        <v>1152</v>
      </c>
      <c r="AG294" s="227" t="s">
        <v>1153</v>
      </c>
      <c r="AH294" s="256">
        <v>1</v>
      </c>
      <c r="AI294" s="256" t="s">
        <v>1155</v>
      </c>
      <c r="AJ294" s="250"/>
      <c r="AK294" s="227" t="s">
        <v>271</v>
      </c>
      <c r="AL294" s="227" t="s">
        <v>280</v>
      </c>
      <c r="AM294" s="227" t="s">
        <v>1156</v>
      </c>
      <c r="AN294" s="227" t="s">
        <v>1157</v>
      </c>
      <c r="AO294" s="227" t="s">
        <v>1156</v>
      </c>
      <c r="AP294" s="227" t="s">
        <v>1118</v>
      </c>
      <c r="AQ294" s="227" t="s">
        <v>1134</v>
      </c>
      <c r="AR294" s="227" t="s">
        <v>1158</v>
      </c>
      <c r="AS294" s="257">
        <v>2024</v>
      </c>
      <c r="AT294" s="228"/>
      <c r="AU294" s="228"/>
      <c r="AV294" s="228"/>
      <c r="AW294" s="229" t="s">
        <v>39</v>
      </c>
      <c r="AX294" s="228">
        <v>1</v>
      </c>
      <c r="AY294" s="229" t="s">
        <v>39</v>
      </c>
      <c r="AZ294" s="224" t="s">
        <v>1136</v>
      </c>
      <c r="BA294" s="228" t="s">
        <v>1155</v>
      </c>
      <c r="BB294" s="224" t="s">
        <v>280</v>
      </c>
      <c r="BC294" s="229" t="s">
        <v>52</v>
      </c>
      <c r="BD294" s="224" t="s">
        <v>271</v>
      </c>
      <c r="BE294" s="229" t="s">
        <v>52</v>
      </c>
      <c r="BF294" s="224" t="s">
        <v>1123</v>
      </c>
    </row>
    <row r="295" spans="1:58" s="230" customFormat="1" ht="25.5" x14ac:dyDescent="0.2">
      <c r="A295" s="223">
        <v>16503</v>
      </c>
      <c r="B295" s="229" t="s">
        <v>1161</v>
      </c>
      <c r="C295" s="224" t="s">
        <v>1160</v>
      </c>
      <c r="D295" s="225" t="s">
        <v>1164</v>
      </c>
      <c r="E295" s="225"/>
      <c r="F295" s="225"/>
      <c r="G295" s="225"/>
      <c r="H295" s="225"/>
      <c r="I295" s="225"/>
      <c r="J295" s="225"/>
      <c r="K295" s="225"/>
      <c r="L295" s="225"/>
      <c r="M295" s="226">
        <v>45000000</v>
      </c>
      <c r="N295" s="214">
        <v>0</v>
      </c>
      <c r="O295" s="267"/>
      <c r="P295" s="267"/>
      <c r="Q295" s="267"/>
      <c r="R295" s="267"/>
      <c r="S295" s="267"/>
      <c r="T295" s="267"/>
      <c r="U295" s="267"/>
      <c r="V295" s="267"/>
      <c r="W295" s="267"/>
      <c r="X295" s="267"/>
      <c r="Y295" s="267"/>
      <c r="Z295" s="214"/>
      <c r="AA295" s="214"/>
      <c r="AB295" s="214"/>
      <c r="AC295" s="214"/>
      <c r="AD295" s="214"/>
      <c r="AE295" s="227" t="s">
        <v>1159</v>
      </c>
      <c r="AF295" s="227" t="s">
        <v>1162</v>
      </c>
      <c r="AG295" s="227" t="s">
        <v>1163</v>
      </c>
      <c r="AH295" s="256">
        <v>1</v>
      </c>
      <c r="AI295" s="256" t="s">
        <v>1155</v>
      </c>
      <c r="AJ295" s="250"/>
      <c r="AK295" s="227" t="s">
        <v>271</v>
      </c>
      <c r="AL295" s="227" t="s">
        <v>280</v>
      </c>
      <c r="AM295" s="227" t="s">
        <v>1165</v>
      </c>
      <c r="AN295" s="227" t="s">
        <v>1166</v>
      </c>
      <c r="AO295" s="227" t="s">
        <v>1165</v>
      </c>
      <c r="AP295" s="227" t="s">
        <v>1118</v>
      </c>
      <c r="AQ295" s="227" t="s">
        <v>1134</v>
      </c>
      <c r="AR295" s="227" t="s">
        <v>1158</v>
      </c>
      <c r="AS295" s="257">
        <v>2024</v>
      </c>
      <c r="AT295" s="228"/>
      <c r="AU295" s="228"/>
      <c r="AV295" s="228"/>
      <c r="AW295" s="229" t="s">
        <v>39</v>
      </c>
      <c r="AX295" s="228">
        <v>1</v>
      </c>
      <c r="AY295" s="229" t="s">
        <v>39</v>
      </c>
      <c r="AZ295" s="224" t="s">
        <v>1136</v>
      </c>
      <c r="BA295" s="228" t="s">
        <v>1155</v>
      </c>
      <c r="BB295" s="224" t="s">
        <v>280</v>
      </c>
      <c r="BC295" s="229" t="s">
        <v>52</v>
      </c>
      <c r="BD295" s="224" t="s">
        <v>271</v>
      </c>
      <c r="BE295" s="229" t="s">
        <v>52</v>
      </c>
      <c r="BF295" s="224" t="s">
        <v>1123</v>
      </c>
    </row>
    <row r="296" spans="1:58" s="230" customFormat="1" ht="25.5" x14ac:dyDescent="0.2">
      <c r="A296" s="223">
        <v>16504</v>
      </c>
      <c r="B296" s="224" t="s">
        <v>1169</v>
      </c>
      <c r="C296" s="224" t="s">
        <v>1168</v>
      </c>
      <c r="D296" s="225" t="s">
        <v>1172</v>
      </c>
      <c r="E296" s="225"/>
      <c r="F296" s="225"/>
      <c r="G296" s="225"/>
      <c r="H296" s="225"/>
      <c r="I296" s="225"/>
      <c r="J296" s="225"/>
      <c r="K296" s="225"/>
      <c r="L296" s="225"/>
      <c r="M296" s="226">
        <v>12744000</v>
      </c>
      <c r="N296" s="214">
        <v>0</v>
      </c>
      <c r="O296" s="267"/>
      <c r="P296" s="267"/>
      <c r="Q296" s="267"/>
      <c r="R296" s="267"/>
      <c r="S296" s="267"/>
      <c r="T296" s="267"/>
      <c r="U296" s="267"/>
      <c r="V296" s="267"/>
      <c r="W296" s="267"/>
      <c r="X296" s="267"/>
      <c r="Y296" s="267"/>
      <c r="Z296" s="214"/>
      <c r="AA296" s="214"/>
      <c r="AB296" s="214"/>
      <c r="AC296" s="214"/>
      <c r="AD296" s="214"/>
      <c r="AE296" s="227" t="s">
        <v>1167</v>
      </c>
      <c r="AF296" s="227" t="s">
        <v>1170</v>
      </c>
      <c r="AG296" s="227" t="s">
        <v>1171</v>
      </c>
      <c r="AH296" s="256">
        <v>1</v>
      </c>
      <c r="AI296" s="256" t="s">
        <v>1155</v>
      </c>
      <c r="AJ296" s="250"/>
      <c r="AK296" s="227" t="s">
        <v>271</v>
      </c>
      <c r="AL296" s="227" t="s">
        <v>280</v>
      </c>
      <c r="AM296" s="227" t="s">
        <v>1173</v>
      </c>
      <c r="AN296" s="227" t="s">
        <v>1174</v>
      </c>
      <c r="AO296" s="227" t="s">
        <v>1173</v>
      </c>
      <c r="AP296" s="227" t="s">
        <v>1118</v>
      </c>
      <c r="AQ296" s="227" t="s">
        <v>1134</v>
      </c>
      <c r="AR296" s="227" t="s">
        <v>1158</v>
      </c>
      <c r="AS296" s="257">
        <v>2024</v>
      </c>
      <c r="AT296" s="228"/>
      <c r="AU296" s="228"/>
      <c r="AV296" s="228"/>
      <c r="AW296" s="229" t="s">
        <v>39</v>
      </c>
      <c r="AX296" s="228">
        <v>1</v>
      </c>
      <c r="AY296" s="229" t="s">
        <v>39</v>
      </c>
      <c r="AZ296" s="224" t="s">
        <v>1136</v>
      </c>
      <c r="BA296" s="228" t="s">
        <v>1155</v>
      </c>
      <c r="BB296" s="224" t="s">
        <v>280</v>
      </c>
      <c r="BC296" s="229" t="s">
        <v>52</v>
      </c>
      <c r="BD296" s="224" t="s">
        <v>271</v>
      </c>
      <c r="BE296" s="229" t="s">
        <v>52</v>
      </c>
      <c r="BF296" s="224" t="s">
        <v>1123</v>
      </c>
    </row>
    <row r="297" spans="1:58" s="230" customFormat="1" ht="25.5" x14ac:dyDescent="0.2">
      <c r="A297" s="223">
        <v>16505</v>
      </c>
      <c r="B297" s="229" t="s">
        <v>1177</v>
      </c>
      <c r="C297" s="224" t="s">
        <v>1176</v>
      </c>
      <c r="D297" s="225" t="s">
        <v>1180</v>
      </c>
      <c r="E297" s="225"/>
      <c r="F297" s="225"/>
      <c r="G297" s="225"/>
      <c r="H297" s="225"/>
      <c r="I297" s="225"/>
      <c r="J297" s="225"/>
      <c r="K297" s="225"/>
      <c r="L297" s="225"/>
      <c r="M297" s="226">
        <v>46500000</v>
      </c>
      <c r="N297" s="214">
        <v>0</v>
      </c>
      <c r="O297" s="267"/>
      <c r="P297" s="267"/>
      <c r="Q297" s="267"/>
      <c r="R297" s="267"/>
      <c r="S297" s="267"/>
      <c r="T297" s="267"/>
      <c r="U297" s="267"/>
      <c r="V297" s="267"/>
      <c r="W297" s="267"/>
      <c r="X297" s="267"/>
      <c r="Y297" s="267"/>
      <c r="Z297" s="214"/>
      <c r="AA297" s="214"/>
      <c r="AB297" s="214"/>
      <c r="AC297" s="214"/>
      <c r="AD297" s="214"/>
      <c r="AE297" s="227" t="s">
        <v>1175</v>
      </c>
      <c r="AF297" s="227" t="s">
        <v>1178</v>
      </c>
      <c r="AG297" s="227" t="s">
        <v>1179</v>
      </c>
      <c r="AH297" s="256">
        <v>1</v>
      </c>
      <c r="AI297" s="256" t="s">
        <v>1155</v>
      </c>
      <c r="AJ297" s="250"/>
      <c r="AK297" s="227" t="s">
        <v>271</v>
      </c>
      <c r="AL297" s="227" t="s">
        <v>280</v>
      </c>
      <c r="AM297" s="227" t="s">
        <v>1180</v>
      </c>
      <c r="AN297" s="227" t="s">
        <v>1181</v>
      </c>
      <c r="AO297" s="227" t="s">
        <v>1180</v>
      </c>
      <c r="AP297" s="227" t="s">
        <v>1118</v>
      </c>
      <c r="AQ297" s="227" t="s">
        <v>1134</v>
      </c>
      <c r="AR297" s="227" t="s">
        <v>1158</v>
      </c>
      <c r="AS297" s="257">
        <v>2024</v>
      </c>
      <c r="AT297" s="228"/>
      <c r="AU297" s="228"/>
      <c r="AV297" s="228"/>
      <c r="AW297" s="229" t="s">
        <v>1121</v>
      </c>
      <c r="AX297" s="228">
        <v>1</v>
      </c>
      <c r="AY297" s="229" t="s">
        <v>1121</v>
      </c>
      <c r="AZ297" s="224" t="s">
        <v>1136</v>
      </c>
      <c r="BA297" s="228" t="s">
        <v>1155</v>
      </c>
      <c r="BB297" s="224" t="s">
        <v>280</v>
      </c>
      <c r="BC297" s="229" t="s">
        <v>52</v>
      </c>
      <c r="BD297" s="224" t="s">
        <v>271</v>
      </c>
      <c r="BE297" s="229" t="s">
        <v>52</v>
      </c>
      <c r="BF297" s="224" t="s">
        <v>1123</v>
      </c>
    </row>
    <row r="298" spans="1:58" s="33" customFormat="1" ht="12.75" x14ac:dyDescent="0.2">
      <c r="A298" s="57"/>
      <c r="B298" s="45" t="s">
        <v>70</v>
      </c>
      <c r="C298" s="42"/>
      <c r="D298" s="60"/>
      <c r="E298" s="43"/>
      <c r="F298" s="44"/>
      <c r="G298" s="60"/>
      <c r="H298" s="60"/>
      <c r="I298" s="51" t="s">
        <v>52</v>
      </c>
      <c r="J298" s="51" t="s">
        <v>52</v>
      </c>
      <c r="K298" s="51" t="s">
        <v>52</v>
      </c>
      <c r="L298" s="51" t="s">
        <v>52</v>
      </c>
      <c r="M298" s="60"/>
      <c r="N298" s="60"/>
      <c r="O298" s="266"/>
      <c r="P298" s="266"/>
      <c r="Q298" s="266"/>
      <c r="R298" s="266"/>
      <c r="S298" s="266"/>
      <c r="T298" s="266"/>
      <c r="U298" s="266"/>
      <c r="V298" s="266"/>
      <c r="W298" s="266"/>
      <c r="X298" s="266"/>
      <c r="Y298" s="266"/>
      <c r="Z298" s="60"/>
      <c r="AA298" s="39"/>
      <c r="AB298" s="39"/>
      <c r="AE298" s="235"/>
      <c r="AF298" s="235"/>
      <c r="AG298" s="235"/>
      <c r="AH298" s="235"/>
      <c r="AI298" s="235"/>
      <c r="AJ298" s="235"/>
      <c r="AK298" s="235"/>
      <c r="AL298" s="235"/>
      <c r="AM298" s="235"/>
      <c r="AN298" s="235"/>
      <c r="AO298" s="235"/>
      <c r="AP298" s="235"/>
      <c r="AQ298" s="235"/>
      <c r="AR298" s="235"/>
      <c r="AS298" s="235"/>
    </row>
    <row r="299" spans="1:58" s="33" customFormat="1" ht="13.5" x14ac:dyDescent="0.25">
      <c r="A299" s="40" t="s">
        <v>76</v>
      </c>
      <c r="B299" s="41" t="s">
        <v>77</v>
      </c>
      <c r="C299" s="61"/>
      <c r="D299" s="48"/>
      <c r="E299" s="44" t="s">
        <v>39</v>
      </c>
      <c r="F299" s="48"/>
      <c r="G299" s="48"/>
      <c r="H299" s="48"/>
      <c r="I299" s="51" t="s">
        <v>52</v>
      </c>
      <c r="J299" s="51" t="s">
        <v>52</v>
      </c>
      <c r="K299" s="51" t="s">
        <v>52</v>
      </c>
      <c r="L299" s="51" t="s">
        <v>52</v>
      </c>
      <c r="M299" s="48"/>
      <c r="N299" s="48"/>
      <c r="O299" s="264"/>
      <c r="P299" s="264"/>
      <c r="Q299" s="264"/>
      <c r="R299" s="264"/>
      <c r="S299" s="264"/>
      <c r="T299" s="264"/>
      <c r="U299" s="264"/>
      <c r="V299" s="264"/>
      <c r="W299" s="264"/>
      <c r="X299" s="264"/>
      <c r="Y299" s="264"/>
      <c r="Z299" s="48"/>
      <c r="AA299" s="52"/>
      <c r="AB299" s="52"/>
      <c r="AE299" s="235"/>
      <c r="AF299" s="235"/>
      <c r="AG299" s="235"/>
      <c r="AH299" s="235"/>
      <c r="AI299" s="235"/>
      <c r="AJ299" s="235"/>
      <c r="AK299" s="235"/>
      <c r="AL299" s="235"/>
      <c r="AM299" s="235"/>
      <c r="AN299" s="235"/>
      <c r="AO299" s="235"/>
      <c r="AP299" s="235"/>
      <c r="AQ299" s="235"/>
      <c r="AR299" s="235"/>
      <c r="AS299" s="235"/>
    </row>
    <row r="300" spans="1:58" s="33" customFormat="1" ht="12.75" x14ac:dyDescent="0.2">
      <c r="A300" s="57"/>
      <c r="B300" s="45" t="s">
        <v>70</v>
      </c>
      <c r="C300" s="42"/>
      <c r="D300" s="60"/>
      <c r="E300" s="43"/>
      <c r="F300" s="44"/>
      <c r="G300" s="60"/>
      <c r="H300" s="60"/>
      <c r="I300" s="51" t="s">
        <v>52</v>
      </c>
      <c r="J300" s="51" t="s">
        <v>52</v>
      </c>
      <c r="K300" s="51" t="s">
        <v>52</v>
      </c>
      <c r="L300" s="51" t="s">
        <v>52</v>
      </c>
      <c r="M300" s="60"/>
      <c r="N300" s="60"/>
      <c r="O300" s="266"/>
      <c r="P300" s="266"/>
      <c r="Q300" s="266"/>
      <c r="R300" s="266"/>
      <c r="S300" s="266"/>
      <c r="T300" s="266"/>
      <c r="U300" s="266"/>
      <c r="V300" s="266"/>
      <c r="W300" s="266"/>
      <c r="X300" s="266"/>
      <c r="Y300" s="266"/>
      <c r="Z300" s="60"/>
      <c r="AA300" s="39"/>
      <c r="AB300" s="39"/>
      <c r="AE300" s="235"/>
      <c r="AF300" s="235"/>
      <c r="AG300" s="235"/>
      <c r="AH300" s="235"/>
      <c r="AI300" s="235"/>
      <c r="AJ300" s="235"/>
      <c r="AK300" s="235"/>
      <c r="AL300" s="235"/>
      <c r="AM300" s="235"/>
      <c r="AN300" s="235"/>
      <c r="AO300" s="235"/>
      <c r="AP300" s="235"/>
      <c r="AQ300" s="235"/>
      <c r="AR300" s="235"/>
      <c r="AS300" s="235"/>
    </row>
    <row r="301" spans="1:58" s="33" customFormat="1" ht="38.25" x14ac:dyDescent="0.2">
      <c r="A301" s="57">
        <v>5</v>
      </c>
      <c r="B301" s="58" t="s">
        <v>78</v>
      </c>
      <c r="C301" s="59"/>
      <c r="D301" s="60"/>
      <c r="E301" s="49" t="s">
        <v>108</v>
      </c>
      <c r="F301" s="60"/>
      <c r="G301" s="60"/>
      <c r="H301" s="60"/>
      <c r="I301" s="51" t="s">
        <v>52</v>
      </c>
      <c r="J301" s="51" t="s">
        <v>52</v>
      </c>
      <c r="K301" s="51" t="s">
        <v>52</v>
      </c>
      <c r="L301" s="51" t="s">
        <v>52</v>
      </c>
      <c r="M301" s="60"/>
      <c r="N301" s="60"/>
      <c r="O301" s="266"/>
      <c r="P301" s="266"/>
      <c r="Q301" s="266"/>
      <c r="R301" s="266"/>
      <c r="S301" s="266"/>
      <c r="T301" s="266"/>
      <c r="U301" s="266"/>
      <c r="V301" s="266"/>
      <c r="W301" s="266"/>
      <c r="X301" s="266"/>
      <c r="Y301" s="266"/>
      <c r="Z301" s="60"/>
      <c r="AA301" s="39"/>
      <c r="AB301" s="39"/>
      <c r="AE301" s="235"/>
      <c r="AF301" s="235"/>
      <c r="AG301" s="235"/>
      <c r="AH301" s="235"/>
      <c r="AI301" s="235"/>
      <c r="AJ301" s="235"/>
      <c r="AK301" s="235"/>
      <c r="AL301" s="235"/>
      <c r="AM301" s="235"/>
      <c r="AN301" s="235"/>
      <c r="AO301" s="235"/>
      <c r="AP301" s="235"/>
      <c r="AQ301" s="235"/>
      <c r="AR301" s="235"/>
      <c r="AS301" s="235"/>
    </row>
    <row r="302" spans="1:58" s="33" customFormat="1" ht="13.5" x14ac:dyDescent="0.25">
      <c r="A302" s="40" t="s">
        <v>79</v>
      </c>
      <c r="B302" s="41" t="s">
        <v>80</v>
      </c>
      <c r="C302" s="61"/>
      <c r="D302" s="48"/>
      <c r="E302" s="49" t="s">
        <v>81</v>
      </c>
      <c r="F302" s="48"/>
      <c r="G302" s="48"/>
      <c r="H302" s="48"/>
      <c r="I302" s="51" t="s">
        <v>52</v>
      </c>
      <c r="J302" s="51" t="s">
        <v>52</v>
      </c>
      <c r="K302" s="51" t="s">
        <v>52</v>
      </c>
      <c r="L302" s="51" t="s">
        <v>52</v>
      </c>
      <c r="M302" s="48"/>
      <c r="N302" s="48"/>
      <c r="O302" s="264"/>
      <c r="P302" s="264"/>
      <c r="Q302" s="264"/>
      <c r="R302" s="264"/>
      <c r="S302" s="264"/>
      <c r="T302" s="264"/>
      <c r="U302" s="264"/>
      <c r="V302" s="264"/>
      <c r="W302" s="264"/>
      <c r="X302" s="264"/>
      <c r="Y302" s="264"/>
      <c r="Z302" s="48"/>
      <c r="AA302" s="52"/>
      <c r="AB302" s="52"/>
      <c r="AE302" s="235"/>
      <c r="AF302" s="235"/>
      <c r="AG302" s="235"/>
      <c r="AH302" s="235"/>
      <c r="AI302" s="235"/>
      <c r="AJ302" s="235"/>
      <c r="AK302" s="235"/>
      <c r="AL302" s="235"/>
      <c r="AM302" s="235"/>
      <c r="AN302" s="235"/>
      <c r="AO302" s="235"/>
      <c r="AP302" s="235"/>
      <c r="AQ302" s="235"/>
      <c r="AR302" s="235"/>
      <c r="AS302" s="235"/>
    </row>
    <row r="303" spans="1:58" s="33" customFormat="1" ht="12.75" x14ac:dyDescent="0.2">
      <c r="A303" s="44"/>
      <c r="B303" s="45" t="s">
        <v>70</v>
      </c>
      <c r="C303" s="42"/>
      <c r="D303" s="43"/>
      <c r="E303" s="44"/>
      <c r="F303" s="44"/>
      <c r="G303" s="43"/>
      <c r="H303" s="43"/>
      <c r="I303" s="51" t="s">
        <v>52</v>
      </c>
      <c r="J303" s="51" t="s">
        <v>52</v>
      </c>
      <c r="K303" s="51" t="s">
        <v>52</v>
      </c>
      <c r="L303" s="51" t="s">
        <v>52</v>
      </c>
      <c r="M303" s="43"/>
      <c r="N303" s="43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3"/>
      <c r="AA303" s="32"/>
      <c r="AB303" s="32"/>
      <c r="AE303" s="235"/>
      <c r="AF303" s="235"/>
      <c r="AG303" s="235"/>
      <c r="AH303" s="235"/>
      <c r="AI303" s="235"/>
      <c r="AJ303" s="235"/>
      <c r="AK303" s="235"/>
      <c r="AL303" s="235"/>
      <c r="AM303" s="235"/>
      <c r="AN303" s="235"/>
      <c r="AO303" s="235"/>
      <c r="AP303" s="235"/>
      <c r="AQ303" s="235"/>
      <c r="AR303" s="235"/>
      <c r="AS303" s="235"/>
    </row>
    <row r="304" spans="1:58" s="33" customFormat="1" ht="27" x14ac:dyDescent="0.25">
      <c r="A304" s="40" t="s">
        <v>82</v>
      </c>
      <c r="B304" s="41" t="s">
        <v>83</v>
      </c>
      <c r="C304" s="61"/>
      <c r="D304" s="48"/>
      <c r="E304" s="44" t="s">
        <v>84</v>
      </c>
      <c r="F304" s="40"/>
      <c r="G304" s="48"/>
      <c r="H304" s="48"/>
      <c r="I304" s="51" t="s">
        <v>52</v>
      </c>
      <c r="J304" s="51" t="s">
        <v>52</v>
      </c>
      <c r="K304" s="51" t="s">
        <v>52</v>
      </c>
      <c r="L304" s="51" t="s">
        <v>52</v>
      </c>
      <c r="M304" s="48"/>
      <c r="N304" s="48"/>
      <c r="O304" s="264"/>
      <c r="P304" s="264"/>
      <c r="Q304" s="264"/>
      <c r="R304" s="264"/>
      <c r="S304" s="264"/>
      <c r="T304" s="264"/>
      <c r="U304" s="264"/>
      <c r="V304" s="264"/>
      <c r="W304" s="264"/>
      <c r="X304" s="264"/>
      <c r="Y304" s="264"/>
      <c r="Z304" s="48"/>
      <c r="AA304" s="52"/>
      <c r="AB304" s="52"/>
      <c r="AE304" s="235"/>
      <c r="AF304" s="235"/>
      <c r="AG304" s="235"/>
      <c r="AH304" s="235"/>
      <c r="AI304" s="235"/>
      <c r="AJ304" s="235"/>
      <c r="AK304" s="235"/>
      <c r="AL304" s="235"/>
      <c r="AM304" s="235"/>
      <c r="AN304" s="235"/>
      <c r="AO304" s="235"/>
      <c r="AP304" s="235"/>
      <c r="AQ304" s="235"/>
      <c r="AR304" s="235"/>
      <c r="AS304" s="235"/>
    </row>
    <row r="305" spans="1:45" s="33" customFormat="1" ht="12.75" x14ac:dyDescent="0.2">
      <c r="A305" s="44"/>
      <c r="B305" s="45" t="s">
        <v>70</v>
      </c>
      <c r="C305" s="42"/>
      <c r="D305" s="43"/>
      <c r="E305" s="44"/>
      <c r="F305" s="44"/>
      <c r="G305" s="43"/>
      <c r="H305" s="43"/>
      <c r="I305" s="51" t="s">
        <v>52</v>
      </c>
      <c r="J305" s="51" t="s">
        <v>52</v>
      </c>
      <c r="K305" s="51" t="s">
        <v>52</v>
      </c>
      <c r="L305" s="51" t="s">
        <v>52</v>
      </c>
      <c r="M305" s="43"/>
      <c r="N305" s="43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3"/>
      <c r="AA305" s="32"/>
      <c r="AB305" s="32"/>
      <c r="AE305" s="235"/>
      <c r="AF305" s="235"/>
      <c r="AG305" s="235"/>
      <c r="AH305" s="235"/>
      <c r="AI305" s="235"/>
      <c r="AJ305" s="235"/>
      <c r="AK305" s="235"/>
      <c r="AL305" s="235"/>
      <c r="AM305" s="235"/>
      <c r="AN305" s="235"/>
      <c r="AO305" s="235"/>
      <c r="AP305" s="235"/>
      <c r="AQ305" s="235"/>
      <c r="AR305" s="235"/>
      <c r="AS305" s="235"/>
    </row>
    <row r="306" spans="1:45" s="33" customFormat="1" ht="38.25" x14ac:dyDescent="0.25">
      <c r="A306" s="40" t="s">
        <v>85</v>
      </c>
      <c r="B306" s="41" t="s">
        <v>86</v>
      </c>
      <c r="C306" s="61"/>
      <c r="D306" s="48"/>
      <c r="E306" s="56" t="s">
        <v>110</v>
      </c>
      <c r="F306" s="40"/>
      <c r="G306" s="48"/>
      <c r="H306" s="48"/>
      <c r="I306" s="51" t="s">
        <v>52</v>
      </c>
      <c r="J306" s="51" t="s">
        <v>52</v>
      </c>
      <c r="K306" s="51" t="s">
        <v>52</v>
      </c>
      <c r="L306" s="51" t="s">
        <v>52</v>
      </c>
      <c r="M306" s="48"/>
      <c r="N306" s="48"/>
      <c r="O306" s="264"/>
      <c r="P306" s="264"/>
      <c r="Q306" s="264"/>
      <c r="R306" s="264"/>
      <c r="S306" s="264"/>
      <c r="T306" s="264"/>
      <c r="U306" s="264"/>
      <c r="V306" s="264"/>
      <c r="W306" s="264"/>
      <c r="X306" s="264"/>
      <c r="Y306" s="264"/>
      <c r="Z306" s="48"/>
      <c r="AA306" s="52"/>
      <c r="AB306" s="52"/>
      <c r="AE306" s="235"/>
      <c r="AF306" s="235"/>
      <c r="AG306" s="235"/>
      <c r="AH306" s="235"/>
      <c r="AI306" s="235"/>
      <c r="AJ306" s="235"/>
      <c r="AK306" s="235"/>
      <c r="AL306" s="235"/>
      <c r="AM306" s="235"/>
      <c r="AN306" s="235"/>
      <c r="AO306" s="235"/>
      <c r="AP306" s="235"/>
      <c r="AQ306" s="235"/>
      <c r="AR306" s="235"/>
      <c r="AS306" s="235"/>
    </row>
    <row r="307" spans="1:45" s="33" customFormat="1" ht="12.75" x14ac:dyDescent="0.2">
      <c r="A307" s="44"/>
      <c r="B307" s="45" t="s">
        <v>70</v>
      </c>
      <c r="C307" s="42"/>
      <c r="D307" s="43"/>
      <c r="E307" s="44"/>
      <c r="F307" s="44"/>
      <c r="G307" s="43"/>
      <c r="H307" s="43"/>
      <c r="I307" s="51" t="s">
        <v>52</v>
      </c>
      <c r="J307" s="51" t="s">
        <v>52</v>
      </c>
      <c r="K307" s="51" t="s">
        <v>52</v>
      </c>
      <c r="L307" s="51" t="s">
        <v>52</v>
      </c>
      <c r="M307" s="43"/>
      <c r="N307" s="43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3"/>
      <c r="AA307" s="32"/>
      <c r="AB307" s="32"/>
      <c r="AE307" s="235"/>
      <c r="AF307" s="235"/>
      <c r="AG307" s="235"/>
      <c r="AH307" s="235"/>
      <c r="AI307" s="235"/>
      <c r="AJ307" s="235"/>
      <c r="AK307" s="235"/>
      <c r="AL307" s="235"/>
      <c r="AM307" s="235"/>
      <c r="AN307" s="235"/>
      <c r="AO307" s="235"/>
      <c r="AP307" s="235"/>
      <c r="AQ307" s="235"/>
      <c r="AR307" s="235"/>
      <c r="AS307" s="235"/>
    </row>
    <row r="308" spans="1:45" s="33" customFormat="1" ht="12.75" x14ac:dyDescent="0.2">
      <c r="A308" s="57">
        <v>6</v>
      </c>
      <c r="B308" s="58" t="s">
        <v>87</v>
      </c>
      <c r="C308" s="59"/>
      <c r="D308" s="60"/>
      <c r="E308" s="49" t="s">
        <v>39</v>
      </c>
      <c r="F308" s="60"/>
      <c r="G308" s="60"/>
      <c r="H308" s="60"/>
      <c r="I308" s="51" t="s">
        <v>52</v>
      </c>
      <c r="J308" s="51" t="s">
        <v>52</v>
      </c>
      <c r="K308" s="51" t="s">
        <v>52</v>
      </c>
      <c r="L308" s="51" t="s">
        <v>52</v>
      </c>
      <c r="M308" s="60"/>
      <c r="N308" s="60"/>
      <c r="O308" s="266"/>
      <c r="P308" s="266"/>
      <c r="Q308" s="266"/>
      <c r="R308" s="266"/>
      <c r="S308" s="266"/>
      <c r="T308" s="266"/>
      <c r="U308" s="266"/>
      <c r="V308" s="266"/>
      <c r="W308" s="266"/>
      <c r="X308" s="266"/>
      <c r="Y308" s="266"/>
      <c r="Z308" s="60"/>
      <c r="AA308" s="39"/>
      <c r="AB308" s="39"/>
      <c r="AE308" s="235"/>
      <c r="AF308" s="235"/>
      <c r="AG308" s="235"/>
      <c r="AH308" s="235"/>
      <c r="AI308" s="235"/>
      <c r="AJ308" s="235"/>
      <c r="AK308" s="235"/>
      <c r="AL308" s="235"/>
      <c r="AM308" s="235"/>
      <c r="AN308" s="235"/>
      <c r="AO308" s="235"/>
      <c r="AP308" s="235"/>
      <c r="AQ308" s="235"/>
      <c r="AR308" s="235"/>
      <c r="AS308" s="235"/>
    </row>
    <row r="309" spans="1:45" s="33" customFormat="1" ht="12.75" x14ac:dyDescent="0.2">
      <c r="A309" s="44"/>
      <c r="B309" s="45" t="s">
        <v>55</v>
      </c>
      <c r="C309" s="42"/>
      <c r="D309" s="43"/>
      <c r="E309" s="49"/>
      <c r="F309" s="43"/>
      <c r="G309" s="43"/>
      <c r="H309" s="43"/>
      <c r="I309" s="51" t="s">
        <v>52</v>
      </c>
      <c r="J309" s="51" t="s">
        <v>52</v>
      </c>
      <c r="K309" s="51" t="s">
        <v>52</v>
      </c>
      <c r="L309" s="51" t="s">
        <v>52</v>
      </c>
      <c r="M309" s="43"/>
      <c r="N309" s="43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3"/>
      <c r="AA309" s="32"/>
      <c r="AB309" s="32"/>
      <c r="AE309" s="235"/>
      <c r="AF309" s="235"/>
      <c r="AG309" s="235"/>
      <c r="AH309" s="235"/>
      <c r="AI309" s="235"/>
      <c r="AJ309" s="235"/>
      <c r="AK309" s="235"/>
      <c r="AL309" s="235"/>
      <c r="AM309" s="235"/>
      <c r="AN309" s="235"/>
      <c r="AO309" s="235"/>
      <c r="AP309" s="235"/>
      <c r="AQ309" s="235"/>
      <c r="AR309" s="235"/>
      <c r="AS309" s="235"/>
    </row>
    <row r="310" spans="1:45" s="33" customFormat="1" ht="12.75" x14ac:dyDescent="0.2">
      <c r="A310" s="44"/>
      <c r="B310" s="45" t="s">
        <v>56</v>
      </c>
      <c r="C310" s="42"/>
      <c r="D310" s="43"/>
      <c r="E310" s="49"/>
      <c r="F310" s="43"/>
      <c r="G310" s="43"/>
      <c r="H310" s="43"/>
      <c r="I310" s="51" t="s">
        <v>52</v>
      </c>
      <c r="J310" s="51" t="s">
        <v>52</v>
      </c>
      <c r="K310" s="51" t="s">
        <v>52</v>
      </c>
      <c r="L310" s="51" t="s">
        <v>52</v>
      </c>
      <c r="M310" s="43"/>
      <c r="N310" s="43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3"/>
      <c r="AA310" s="32"/>
      <c r="AB310" s="32"/>
      <c r="AE310" s="235"/>
      <c r="AF310" s="235"/>
      <c r="AG310" s="235"/>
      <c r="AH310" s="235"/>
      <c r="AI310" s="235"/>
      <c r="AJ310" s="235"/>
      <c r="AK310" s="235"/>
      <c r="AL310" s="235"/>
      <c r="AM310" s="235"/>
      <c r="AN310" s="235"/>
      <c r="AO310" s="235"/>
      <c r="AP310" s="235"/>
      <c r="AQ310" s="235"/>
      <c r="AR310" s="235"/>
      <c r="AS310" s="235"/>
    </row>
    <row r="311" spans="1:45" s="33" customFormat="1" ht="12.75" x14ac:dyDescent="0.2">
      <c r="A311" s="57">
        <v>7</v>
      </c>
      <c r="B311" s="58" t="s">
        <v>88</v>
      </c>
      <c r="C311" s="59"/>
      <c r="D311" s="60"/>
      <c r="E311" s="49" t="s">
        <v>39</v>
      </c>
      <c r="F311" s="60"/>
      <c r="G311" s="60"/>
      <c r="H311" s="60"/>
      <c r="I311" s="51" t="s">
        <v>52</v>
      </c>
      <c r="J311" s="51" t="s">
        <v>52</v>
      </c>
      <c r="K311" s="51" t="s">
        <v>52</v>
      </c>
      <c r="L311" s="51" t="s">
        <v>52</v>
      </c>
      <c r="M311" s="60"/>
      <c r="N311" s="60"/>
      <c r="O311" s="266"/>
      <c r="P311" s="266"/>
      <c r="Q311" s="266"/>
      <c r="R311" s="266"/>
      <c r="S311" s="266"/>
      <c r="T311" s="266"/>
      <c r="U311" s="266"/>
      <c r="V311" s="266"/>
      <c r="W311" s="266"/>
      <c r="X311" s="266"/>
      <c r="Y311" s="266"/>
      <c r="Z311" s="60"/>
      <c r="AA311" s="39"/>
      <c r="AB311" s="39"/>
      <c r="AE311" s="235"/>
      <c r="AF311" s="235"/>
      <c r="AG311" s="235"/>
      <c r="AH311" s="235"/>
      <c r="AI311" s="235"/>
      <c r="AJ311" s="235"/>
      <c r="AK311" s="235"/>
      <c r="AL311" s="235"/>
      <c r="AM311" s="235"/>
      <c r="AN311" s="235"/>
      <c r="AO311" s="235"/>
      <c r="AP311" s="235"/>
      <c r="AQ311" s="235"/>
      <c r="AR311" s="235"/>
      <c r="AS311" s="235"/>
    </row>
    <row r="312" spans="1:45" s="33" customFormat="1" ht="12.75" x14ac:dyDescent="0.2">
      <c r="A312" s="44"/>
      <c r="B312" s="45" t="s">
        <v>55</v>
      </c>
      <c r="C312" s="42"/>
      <c r="D312" s="43"/>
      <c r="E312" s="49"/>
      <c r="F312" s="43"/>
      <c r="G312" s="43"/>
      <c r="H312" s="43"/>
      <c r="I312" s="51" t="s">
        <v>52</v>
      </c>
      <c r="J312" s="51" t="s">
        <v>52</v>
      </c>
      <c r="K312" s="51" t="s">
        <v>52</v>
      </c>
      <c r="L312" s="51" t="s">
        <v>52</v>
      </c>
      <c r="M312" s="43"/>
      <c r="N312" s="43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3"/>
      <c r="AA312" s="32"/>
      <c r="AB312" s="32"/>
      <c r="AE312" s="235"/>
      <c r="AF312" s="235"/>
      <c r="AG312" s="235"/>
      <c r="AH312" s="235"/>
      <c r="AI312" s="235"/>
      <c r="AJ312" s="235"/>
      <c r="AK312" s="235"/>
      <c r="AL312" s="235"/>
      <c r="AM312" s="235"/>
      <c r="AN312" s="235"/>
      <c r="AO312" s="235"/>
      <c r="AP312" s="235"/>
      <c r="AQ312" s="235"/>
      <c r="AR312" s="235"/>
      <c r="AS312" s="235"/>
    </row>
    <row r="313" spans="1:45" s="33" customFormat="1" ht="12.75" x14ac:dyDescent="0.2">
      <c r="A313" s="44"/>
      <c r="B313" s="45" t="s">
        <v>56</v>
      </c>
      <c r="C313" s="42"/>
      <c r="D313" s="43"/>
      <c r="E313" s="49"/>
      <c r="F313" s="43"/>
      <c r="G313" s="43"/>
      <c r="H313" s="43"/>
      <c r="I313" s="51" t="s">
        <v>52</v>
      </c>
      <c r="J313" s="51" t="s">
        <v>52</v>
      </c>
      <c r="K313" s="51" t="s">
        <v>52</v>
      </c>
      <c r="L313" s="51" t="s">
        <v>52</v>
      </c>
      <c r="M313" s="43"/>
      <c r="N313" s="43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3"/>
      <c r="AA313" s="32"/>
      <c r="AB313" s="32"/>
      <c r="AE313" s="235"/>
      <c r="AF313" s="235"/>
      <c r="AG313" s="235"/>
      <c r="AH313" s="235"/>
      <c r="AI313" s="235"/>
      <c r="AJ313" s="235"/>
      <c r="AK313" s="235"/>
      <c r="AL313" s="235"/>
      <c r="AM313" s="235"/>
      <c r="AN313" s="235"/>
      <c r="AO313" s="235"/>
      <c r="AP313" s="235"/>
      <c r="AQ313" s="235"/>
      <c r="AR313" s="235"/>
      <c r="AS313" s="235"/>
    </row>
    <row r="314" spans="1:45" s="33" customFormat="1" ht="76.5" x14ac:dyDescent="0.2">
      <c r="A314" s="57">
        <v>8</v>
      </c>
      <c r="B314" s="58" t="s">
        <v>89</v>
      </c>
      <c r="C314" s="59"/>
      <c r="D314" s="60"/>
      <c r="E314" s="49" t="s">
        <v>109</v>
      </c>
      <c r="F314" s="60"/>
      <c r="G314" s="60"/>
      <c r="H314" s="60"/>
      <c r="I314" s="51" t="s">
        <v>52</v>
      </c>
      <c r="J314" s="51" t="s">
        <v>52</v>
      </c>
      <c r="K314" s="51" t="s">
        <v>52</v>
      </c>
      <c r="L314" s="51" t="s">
        <v>52</v>
      </c>
      <c r="M314" s="60"/>
      <c r="N314" s="60"/>
      <c r="O314" s="266"/>
      <c r="P314" s="266"/>
      <c r="Q314" s="266"/>
      <c r="R314" s="266"/>
      <c r="S314" s="266"/>
      <c r="T314" s="266"/>
      <c r="U314" s="266"/>
      <c r="V314" s="266"/>
      <c r="W314" s="266"/>
      <c r="X314" s="266"/>
      <c r="Y314" s="266"/>
      <c r="Z314" s="60"/>
      <c r="AA314" s="39"/>
      <c r="AB314" s="39"/>
      <c r="AE314" s="235"/>
      <c r="AF314" s="235"/>
      <c r="AG314" s="235"/>
      <c r="AH314" s="235"/>
      <c r="AI314" s="235"/>
      <c r="AJ314" s="235"/>
      <c r="AK314" s="235"/>
      <c r="AL314" s="235"/>
      <c r="AM314" s="235"/>
      <c r="AN314" s="235"/>
      <c r="AO314" s="235"/>
      <c r="AP314" s="235"/>
      <c r="AQ314" s="235"/>
      <c r="AR314" s="235"/>
      <c r="AS314" s="235"/>
    </row>
    <row r="315" spans="1:45" s="33" customFormat="1" ht="63.75" x14ac:dyDescent="0.25">
      <c r="A315" s="40" t="s">
        <v>90</v>
      </c>
      <c r="B315" s="41" t="s">
        <v>91</v>
      </c>
      <c r="C315" s="61"/>
      <c r="D315" s="48"/>
      <c r="E315" s="44" t="s">
        <v>92</v>
      </c>
      <c r="F315" s="48"/>
      <c r="G315" s="48"/>
      <c r="H315" s="48"/>
      <c r="I315" s="51" t="s">
        <v>52</v>
      </c>
      <c r="J315" s="51" t="s">
        <v>52</v>
      </c>
      <c r="K315" s="51" t="s">
        <v>52</v>
      </c>
      <c r="L315" s="51" t="s">
        <v>52</v>
      </c>
      <c r="M315" s="48"/>
      <c r="N315" s="48"/>
      <c r="O315" s="264"/>
      <c r="P315" s="264"/>
      <c r="Q315" s="264"/>
      <c r="R315" s="264"/>
      <c r="S315" s="264"/>
      <c r="T315" s="264"/>
      <c r="U315" s="264"/>
      <c r="V315" s="264"/>
      <c r="W315" s="264"/>
      <c r="X315" s="264"/>
      <c r="Y315" s="264"/>
      <c r="Z315" s="48"/>
      <c r="AA315" s="52"/>
      <c r="AB315" s="52"/>
      <c r="AE315" s="235"/>
      <c r="AF315" s="235"/>
      <c r="AG315" s="235"/>
      <c r="AH315" s="235"/>
      <c r="AI315" s="235"/>
      <c r="AJ315" s="235"/>
      <c r="AK315" s="235"/>
      <c r="AL315" s="235"/>
      <c r="AM315" s="235"/>
      <c r="AN315" s="235"/>
      <c r="AO315" s="235"/>
      <c r="AP315" s="235"/>
      <c r="AQ315" s="235"/>
      <c r="AR315" s="235"/>
      <c r="AS315" s="235"/>
    </row>
    <row r="316" spans="1:45" s="33" customFormat="1" ht="12.75" x14ac:dyDescent="0.2">
      <c r="A316" s="44"/>
      <c r="B316" s="45" t="s">
        <v>55</v>
      </c>
      <c r="C316" s="42"/>
      <c r="D316" s="43"/>
      <c r="E316" s="44"/>
      <c r="F316" s="43"/>
      <c r="G316" s="43"/>
      <c r="H316" s="43"/>
      <c r="I316" s="51" t="s">
        <v>52</v>
      </c>
      <c r="J316" s="51" t="s">
        <v>52</v>
      </c>
      <c r="K316" s="51" t="s">
        <v>52</v>
      </c>
      <c r="L316" s="51" t="s">
        <v>52</v>
      </c>
      <c r="M316" s="43"/>
      <c r="N316" s="43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3"/>
      <c r="AA316" s="32"/>
      <c r="AB316" s="32"/>
      <c r="AE316" s="235"/>
      <c r="AF316" s="235"/>
      <c r="AG316" s="235"/>
      <c r="AH316" s="235"/>
      <c r="AI316" s="235"/>
      <c r="AJ316" s="235"/>
      <c r="AK316" s="235"/>
      <c r="AL316" s="235"/>
      <c r="AM316" s="235"/>
      <c r="AN316" s="235"/>
      <c r="AO316" s="235"/>
      <c r="AP316" s="235"/>
      <c r="AQ316" s="235"/>
      <c r="AR316" s="235"/>
      <c r="AS316" s="235"/>
    </row>
    <row r="317" spans="1:45" s="33" customFormat="1" ht="12.75" x14ac:dyDescent="0.2">
      <c r="A317" s="44"/>
      <c r="B317" s="45" t="s">
        <v>56</v>
      </c>
      <c r="C317" s="42"/>
      <c r="D317" s="43"/>
      <c r="E317" s="44"/>
      <c r="F317" s="43"/>
      <c r="G317" s="43"/>
      <c r="H317" s="43"/>
      <c r="I317" s="51" t="s">
        <v>52</v>
      </c>
      <c r="J317" s="51" t="s">
        <v>52</v>
      </c>
      <c r="K317" s="51" t="s">
        <v>52</v>
      </c>
      <c r="L317" s="51" t="s">
        <v>52</v>
      </c>
      <c r="M317" s="43"/>
      <c r="N317" s="43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3"/>
      <c r="AA317" s="32"/>
      <c r="AB317" s="32"/>
      <c r="AE317" s="235"/>
      <c r="AF317" s="235"/>
      <c r="AG317" s="235"/>
      <c r="AH317" s="235"/>
      <c r="AI317" s="235"/>
      <c r="AJ317" s="235"/>
      <c r="AK317" s="235"/>
      <c r="AL317" s="235"/>
      <c r="AM317" s="235"/>
      <c r="AN317" s="235"/>
      <c r="AO317" s="235"/>
      <c r="AP317" s="235"/>
      <c r="AQ317" s="235"/>
      <c r="AR317" s="235"/>
      <c r="AS317" s="235"/>
    </row>
    <row r="318" spans="1:45" s="33" customFormat="1" ht="63.75" x14ac:dyDescent="0.25">
      <c r="A318" s="40" t="s">
        <v>93</v>
      </c>
      <c r="B318" s="41" t="s">
        <v>94</v>
      </c>
      <c r="C318" s="61"/>
      <c r="D318" s="48"/>
      <c r="E318" s="44" t="s">
        <v>92</v>
      </c>
      <c r="F318" s="48"/>
      <c r="G318" s="48"/>
      <c r="H318" s="48"/>
      <c r="I318" s="51" t="s">
        <v>52</v>
      </c>
      <c r="J318" s="51" t="s">
        <v>52</v>
      </c>
      <c r="K318" s="51" t="s">
        <v>52</v>
      </c>
      <c r="L318" s="51" t="s">
        <v>52</v>
      </c>
      <c r="M318" s="48"/>
      <c r="N318" s="48"/>
      <c r="O318" s="264"/>
      <c r="P318" s="264"/>
      <c r="Q318" s="264"/>
      <c r="R318" s="264"/>
      <c r="S318" s="264"/>
      <c r="T318" s="264"/>
      <c r="U318" s="264"/>
      <c r="V318" s="264"/>
      <c r="W318" s="264"/>
      <c r="X318" s="264"/>
      <c r="Y318" s="264"/>
      <c r="Z318" s="48"/>
      <c r="AA318" s="52"/>
      <c r="AB318" s="52"/>
      <c r="AE318" s="235"/>
      <c r="AF318" s="235"/>
      <c r="AG318" s="235"/>
      <c r="AH318" s="235"/>
      <c r="AI318" s="235"/>
      <c r="AJ318" s="235"/>
      <c r="AK318" s="235"/>
      <c r="AL318" s="235"/>
      <c r="AM318" s="235"/>
      <c r="AN318" s="235"/>
      <c r="AO318" s="235"/>
      <c r="AP318" s="235"/>
      <c r="AQ318" s="235"/>
      <c r="AR318" s="235"/>
      <c r="AS318" s="235"/>
    </row>
    <row r="319" spans="1:45" s="33" customFormat="1" ht="12.75" x14ac:dyDescent="0.2">
      <c r="A319" s="44"/>
      <c r="B319" s="45" t="s">
        <v>55</v>
      </c>
      <c r="C319" s="42"/>
      <c r="D319" s="43"/>
      <c r="E319" s="44"/>
      <c r="F319" s="43"/>
      <c r="G319" s="43"/>
      <c r="H319" s="43"/>
      <c r="I319" s="51" t="s">
        <v>52</v>
      </c>
      <c r="J319" s="51" t="s">
        <v>52</v>
      </c>
      <c r="K319" s="51" t="s">
        <v>52</v>
      </c>
      <c r="L319" s="51" t="s">
        <v>52</v>
      </c>
      <c r="M319" s="43"/>
      <c r="N319" s="43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3"/>
      <c r="AA319" s="32"/>
      <c r="AB319" s="32"/>
      <c r="AE319" s="235"/>
      <c r="AF319" s="235"/>
      <c r="AG319" s="235"/>
      <c r="AH319" s="235"/>
      <c r="AI319" s="235"/>
      <c r="AJ319" s="235"/>
      <c r="AK319" s="235"/>
      <c r="AL319" s="235"/>
      <c r="AM319" s="235"/>
      <c r="AN319" s="235"/>
      <c r="AO319" s="235"/>
      <c r="AP319" s="235"/>
      <c r="AQ319" s="235"/>
      <c r="AR319" s="235"/>
      <c r="AS319" s="235"/>
    </row>
    <row r="320" spans="1:45" s="33" customFormat="1" ht="12.75" x14ac:dyDescent="0.2">
      <c r="A320" s="44"/>
      <c r="B320" s="45" t="s">
        <v>56</v>
      </c>
      <c r="C320" s="42"/>
      <c r="D320" s="43"/>
      <c r="E320" s="44"/>
      <c r="F320" s="43"/>
      <c r="G320" s="43"/>
      <c r="H320" s="43"/>
      <c r="I320" s="51" t="s">
        <v>52</v>
      </c>
      <c r="J320" s="51" t="s">
        <v>52</v>
      </c>
      <c r="K320" s="51" t="s">
        <v>52</v>
      </c>
      <c r="L320" s="51" t="s">
        <v>52</v>
      </c>
      <c r="M320" s="43"/>
      <c r="N320" s="43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3"/>
      <c r="AA320" s="32"/>
      <c r="AB320" s="32"/>
      <c r="AE320" s="235"/>
      <c r="AF320" s="235"/>
      <c r="AG320" s="235"/>
      <c r="AH320" s="235"/>
      <c r="AI320" s="235"/>
      <c r="AJ320" s="235"/>
      <c r="AK320" s="235"/>
      <c r="AL320" s="235"/>
      <c r="AM320" s="235"/>
      <c r="AN320" s="235"/>
      <c r="AO320" s="235"/>
      <c r="AP320" s="235"/>
      <c r="AQ320" s="235"/>
      <c r="AR320" s="235"/>
      <c r="AS320" s="235"/>
    </row>
    <row r="321" spans="1:45" s="33" customFormat="1" ht="63.75" x14ac:dyDescent="0.25">
      <c r="A321" s="40" t="s">
        <v>95</v>
      </c>
      <c r="B321" s="41" t="s">
        <v>96</v>
      </c>
      <c r="C321" s="61"/>
      <c r="D321" s="48"/>
      <c r="E321" s="44" t="s">
        <v>92</v>
      </c>
      <c r="F321" s="48"/>
      <c r="G321" s="48"/>
      <c r="H321" s="48"/>
      <c r="I321" s="51" t="s">
        <v>52</v>
      </c>
      <c r="J321" s="51" t="s">
        <v>52</v>
      </c>
      <c r="K321" s="51" t="s">
        <v>52</v>
      </c>
      <c r="L321" s="51" t="s">
        <v>52</v>
      </c>
      <c r="M321" s="48"/>
      <c r="N321" s="48"/>
      <c r="O321" s="264"/>
      <c r="P321" s="264"/>
      <c r="Q321" s="264"/>
      <c r="R321" s="264"/>
      <c r="S321" s="264"/>
      <c r="T321" s="264"/>
      <c r="U321" s="264"/>
      <c r="V321" s="264"/>
      <c r="W321" s="264"/>
      <c r="X321" s="264"/>
      <c r="Y321" s="264"/>
      <c r="Z321" s="48"/>
      <c r="AA321" s="52"/>
      <c r="AB321" s="52"/>
      <c r="AE321" s="235"/>
      <c r="AF321" s="235"/>
      <c r="AG321" s="235"/>
      <c r="AH321" s="235"/>
      <c r="AI321" s="235"/>
      <c r="AJ321" s="235"/>
      <c r="AK321" s="235"/>
      <c r="AL321" s="235"/>
      <c r="AM321" s="235"/>
      <c r="AN321" s="235"/>
      <c r="AO321" s="235"/>
      <c r="AP321" s="235"/>
      <c r="AQ321" s="235"/>
      <c r="AR321" s="235"/>
      <c r="AS321" s="235"/>
    </row>
    <row r="322" spans="1:45" s="33" customFormat="1" ht="12.75" x14ac:dyDescent="0.2">
      <c r="A322" s="44"/>
      <c r="B322" s="45" t="s">
        <v>55</v>
      </c>
      <c r="C322" s="42"/>
      <c r="D322" s="43"/>
      <c r="E322" s="44"/>
      <c r="F322" s="43"/>
      <c r="G322" s="43"/>
      <c r="H322" s="43"/>
      <c r="I322" s="51" t="s">
        <v>52</v>
      </c>
      <c r="J322" s="51" t="s">
        <v>52</v>
      </c>
      <c r="K322" s="51" t="s">
        <v>52</v>
      </c>
      <c r="L322" s="51" t="s">
        <v>52</v>
      </c>
      <c r="M322" s="43"/>
      <c r="N322" s="43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3"/>
      <c r="AA322" s="32"/>
      <c r="AB322" s="32"/>
      <c r="AE322" s="235"/>
      <c r="AF322" s="235"/>
      <c r="AG322" s="235"/>
      <c r="AH322" s="235"/>
      <c r="AI322" s="235"/>
      <c r="AJ322" s="235"/>
      <c r="AK322" s="235"/>
      <c r="AL322" s="235"/>
      <c r="AM322" s="235"/>
      <c r="AN322" s="235"/>
      <c r="AO322" s="235"/>
      <c r="AP322" s="235"/>
      <c r="AQ322" s="235"/>
      <c r="AR322" s="235"/>
      <c r="AS322" s="235"/>
    </row>
    <row r="323" spans="1:45" s="33" customFormat="1" ht="12.75" x14ac:dyDescent="0.2">
      <c r="A323" s="44"/>
      <c r="B323" s="45" t="s">
        <v>56</v>
      </c>
      <c r="C323" s="42"/>
      <c r="D323" s="43"/>
      <c r="E323" s="44"/>
      <c r="F323" s="43"/>
      <c r="G323" s="43"/>
      <c r="H323" s="43"/>
      <c r="I323" s="51" t="s">
        <v>52</v>
      </c>
      <c r="J323" s="51" t="s">
        <v>52</v>
      </c>
      <c r="K323" s="51" t="s">
        <v>52</v>
      </c>
      <c r="L323" s="51" t="s">
        <v>52</v>
      </c>
      <c r="M323" s="43"/>
      <c r="N323" s="43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3"/>
      <c r="AA323" s="32"/>
      <c r="AB323" s="32"/>
      <c r="AE323" s="235"/>
      <c r="AF323" s="235"/>
      <c r="AG323" s="235"/>
      <c r="AH323" s="235"/>
      <c r="AI323" s="235"/>
      <c r="AJ323" s="235"/>
      <c r="AK323" s="235"/>
      <c r="AL323" s="235"/>
      <c r="AM323" s="235"/>
      <c r="AN323" s="235"/>
      <c r="AO323" s="235"/>
      <c r="AP323" s="235"/>
      <c r="AQ323" s="235"/>
      <c r="AR323" s="235"/>
      <c r="AS323" s="235"/>
    </row>
    <row r="324" spans="1:45" s="33" customFormat="1" ht="25.5" x14ac:dyDescent="0.25">
      <c r="A324" s="40" t="s">
        <v>97</v>
      </c>
      <c r="B324" s="41" t="s">
        <v>98</v>
      </c>
      <c r="C324" s="61"/>
      <c r="D324" s="48"/>
      <c r="E324" s="44" t="s">
        <v>99</v>
      </c>
      <c r="F324" s="48"/>
      <c r="G324" s="48"/>
      <c r="H324" s="48"/>
      <c r="I324" s="51" t="s">
        <v>52</v>
      </c>
      <c r="J324" s="51" t="s">
        <v>52</v>
      </c>
      <c r="K324" s="51" t="s">
        <v>52</v>
      </c>
      <c r="L324" s="51" t="s">
        <v>52</v>
      </c>
      <c r="M324" s="48"/>
      <c r="N324" s="48"/>
      <c r="O324" s="264"/>
      <c r="P324" s="264"/>
      <c r="Q324" s="264"/>
      <c r="R324" s="264"/>
      <c r="S324" s="264"/>
      <c r="T324" s="264"/>
      <c r="U324" s="264"/>
      <c r="V324" s="264"/>
      <c r="W324" s="264"/>
      <c r="X324" s="264"/>
      <c r="Y324" s="264"/>
      <c r="Z324" s="48"/>
      <c r="AA324" s="52"/>
      <c r="AB324" s="52"/>
      <c r="AE324" s="235"/>
      <c r="AF324" s="235"/>
      <c r="AG324" s="235"/>
      <c r="AH324" s="235"/>
      <c r="AI324" s="235"/>
      <c r="AJ324" s="235"/>
      <c r="AK324" s="235"/>
      <c r="AL324" s="235"/>
      <c r="AM324" s="235"/>
      <c r="AN324" s="235"/>
      <c r="AO324" s="235"/>
      <c r="AP324" s="235"/>
      <c r="AQ324" s="235"/>
      <c r="AR324" s="235"/>
      <c r="AS324" s="235"/>
    </row>
    <row r="325" spans="1:45" s="33" customFormat="1" ht="12.75" x14ac:dyDescent="0.2">
      <c r="A325" s="44"/>
      <c r="B325" s="45" t="s">
        <v>55</v>
      </c>
      <c r="C325" s="42"/>
      <c r="D325" s="43"/>
      <c r="E325" s="44"/>
      <c r="F325" s="43"/>
      <c r="G325" s="43"/>
      <c r="H325" s="43"/>
      <c r="I325" s="51" t="s">
        <v>52</v>
      </c>
      <c r="J325" s="51" t="s">
        <v>52</v>
      </c>
      <c r="K325" s="51" t="s">
        <v>52</v>
      </c>
      <c r="L325" s="51" t="s">
        <v>52</v>
      </c>
      <c r="M325" s="43"/>
      <c r="N325" s="43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3"/>
      <c r="AA325" s="32"/>
      <c r="AB325" s="32"/>
      <c r="AE325" s="235"/>
      <c r="AF325" s="235"/>
      <c r="AG325" s="235"/>
      <c r="AH325" s="235"/>
      <c r="AI325" s="235"/>
      <c r="AJ325" s="235"/>
      <c r="AK325" s="235"/>
      <c r="AL325" s="235"/>
      <c r="AM325" s="235"/>
      <c r="AN325" s="235"/>
      <c r="AO325" s="235"/>
      <c r="AP325" s="235"/>
      <c r="AQ325" s="235"/>
      <c r="AR325" s="235"/>
      <c r="AS325" s="235"/>
    </row>
    <row r="326" spans="1:45" s="33" customFormat="1" ht="12.75" x14ac:dyDescent="0.2">
      <c r="A326" s="44"/>
      <c r="B326" s="45" t="s">
        <v>56</v>
      </c>
      <c r="C326" s="42"/>
      <c r="D326" s="43"/>
      <c r="E326" s="44"/>
      <c r="F326" s="43"/>
      <c r="G326" s="43"/>
      <c r="H326" s="43"/>
      <c r="I326" s="51" t="s">
        <v>52</v>
      </c>
      <c r="J326" s="51" t="s">
        <v>52</v>
      </c>
      <c r="K326" s="51" t="s">
        <v>52</v>
      </c>
      <c r="L326" s="51" t="s">
        <v>52</v>
      </c>
      <c r="M326" s="43"/>
      <c r="N326" s="43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3"/>
      <c r="AA326" s="32"/>
      <c r="AB326" s="32"/>
      <c r="AE326" s="235"/>
      <c r="AF326" s="235"/>
      <c r="AG326" s="235"/>
      <c r="AH326" s="235"/>
      <c r="AI326" s="235"/>
      <c r="AJ326" s="235"/>
      <c r="AK326" s="235"/>
      <c r="AL326" s="235"/>
      <c r="AM326" s="235"/>
      <c r="AN326" s="235"/>
      <c r="AO326" s="235"/>
      <c r="AP326" s="235"/>
      <c r="AQ326" s="235"/>
      <c r="AR326" s="235"/>
      <c r="AS326" s="235"/>
    </row>
    <row r="327" spans="1:45" s="33" customFormat="1" ht="13.5" x14ac:dyDescent="0.25">
      <c r="A327" s="40" t="s">
        <v>100</v>
      </c>
      <c r="B327" s="62" t="s">
        <v>101</v>
      </c>
      <c r="C327" s="61"/>
      <c r="D327" s="48"/>
      <c r="E327" s="49" t="s">
        <v>39</v>
      </c>
      <c r="F327" s="48"/>
      <c r="G327" s="48"/>
      <c r="H327" s="48"/>
      <c r="I327" s="51" t="s">
        <v>52</v>
      </c>
      <c r="J327" s="51" t="s">
        <v>52</v>
      </c>
      <c r="K327" s="51" t="s">
        <v>52</v>
      </c>
      <c r="L327" s="51" t="s">
        <v>52</v>
      </c>
      <c r="M327" s="48"/>
      <c r="N327" s="48"/>
      <c r="O327" s="264"/>
      <c r="P327" s="264"/>
      <c r="Q327" s="264"/>
      <c r="R327" s="264"/>
      <c r="S327" s="264"/>
      <c r="T327" s="264"/>
      <c r="U327" s="264"/>
      <c r="V327" s="264"/>
      <c r="W327" s="264"/>
      <c r="X327" s="264"/>
      <c r="Y327" s="264"/>
      <c r="Z327" s="48"/>
      <c r="AA327" s="52"/>
      <c r="AB327" s="52"/>
      <c r="AE327" s="235"/>
      <c r="AF327" s="235"/>
      <c r="AG327" s="235"/>
      <c r="AH327" s="235"/>
      <c r="AI327" s="235"/>
      <c r="AJ327" s="235"/>
      <c r="AK327" s="235"/>
      <c r="AL327" s="235"/>
      <c r="AM327" s="235"/>
      <c r="AN327" s="235"/>
      <c r="AO327" s="235"/>
      <c r="AP327" s="235"/>
      <c r="AQ327" s="235"/>
      <c r="AR327" s="235"/>
      <c r="AS327" s="235"/>
    </row>
    <row r="328" spans="1:45" s="33" customFormat="1" ht="12.75" x14ac:dyDescent="0.2">
      <c r="A328" s="44"/>
      <c r="B328" s="45" t="s">
        <v>55</v>
      </c>
      <c r="C328" s="42"/>
      <c r="D328" s="43"/>
      <c r="E328" s="44"/>
      <c r="F328" s="43"/>
      <c r="G328" s="43"/>
      <c r="H328" s="43"/>
      <c r="I328" s="51" t="s">
        <v>52</v>
      </c>
      <c r="J328" s="51" t="s">
        <v>52</v>
      </c>
      <c r="K328" s="51" t="s">
        <v>52</v>
      </c>
      <c r="L328" s="51" t="s">
        <v>52</v>
      </c>
      <c r="M328" s="43"/>
      <c r="N328" s="43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3"/>
      <c r="AA328" s="32"/>
      <c r="AB328" s="32"/>
      <c r="AE328" s="235"/>
      <c r="AF328" s="235"/>
      <c r="AG328" s="235"/>
      <c r="AH328" s="235"/>
      <c r="AI328" s="235"/>
      <c r="AJ328" s="235"/>
      <c r="AK328" s="235"/>
      <c r="AL328" s="235"/>
      <c r="AM328" s="235"/>
      <c r="AN328" s="235"/>
      <c r="AO328" s="235"/>
      <c r="AP328" s="235"/>
      <c r="AQ328" s="235"/>
      <c r="AR328" s="235"/>
      <c r="AS328" s="235"/>
    </row>
    <row r="329" spans="1:45" s="33" customFormat="1" ht="12.75" x14ac:dyDescent="0.2">
      <c r="A329" s="63"/>
      <c r="B329" s="64" t="s">
        <v>56</v>
      </c>
      <c r="C329" s="65"/>
      <c r="D329" s="66"/>
      <c r="E329" s="63"/>
      <c r="F329" s="66"/>
      <c r="G329" s="66"/>
      <c r="H329" s="66"/>
      <c r="I329" s="67" t="s">
        <v>52</v>
      </c>
      <c r="J329" s="67" t="s">
        <v>52</v>
      </c>
      <c r="K329" s="67" t="s">
        <v>52</v>
      </c>
      <c r="L329" s="67" t="s">
        <v>52</v>
      </c>
      <c r="M329" s="66"/>
      <c r="N329" s="66"/>
      <c r="O329" s="271"/>
      <c r="P329" s="271"/>
      <c r="Q329" s="271"/>
      <c r="R329" s="271"/>
      <c r="S329" s="271"/>
      <c r="T329" s="271"/>
      <c r="U329" s="271"/>
      <c r="V329" s="271"/>
      <c r="W329" s="271"/>
      <c r="X329" s="271"/>
      <c r="Y329" s="271"/>
      <c r="Z329" s="66"/>
      <c r="AA329" s="32"/>
      <c r="AB329" s="32"/>
      <c r="AE329" s="235"/>
      <c r="AF329" s="235"/>
      <c r="AG329" s="235"/>
      <c r="AH329" s="235"/>
      <c r="AI329" s="235"/>
      <c r="AJ329" s="235"/>
      <c r="AK329" s="235"/>
      <c r="AL329" s="235"/>
      <c r="AM329" s="235"/>
      <c r="AN329" s="235"/>
      <c r="AO329" s="235"/>
      <c r="AP329" s="235"/>
      <c r="AQ329" s="235"/>
      <c r="AR329" s="235"/>
      <c r="AS329" s="235"/>
    </row>
    <row r="330" spans="1:45" s="12" customFormat="1" ht="16.5" customHeight="1" x14ac:dyDescent="0.25">
      <c r="A330" s="17"/>
      <c r="B330" s="18"/>
      <c r="C330" s="19"/>
      <c r="D330" s="20"/>
      <c r="E330" s="21"/>
      <c r="F330" s="20"/>
      <c r="G330" s="20"/>
      <c r="H330" s="20"/>
      <c r="I330" s="22"/>
      <c r="J330" s="22"/>
      <c r="K330" s="22"/>
      <c r="L330" s="23"/>
      <c r="M330" s="24"/>
      <c r="N330" s="24"/>
      <c r="O330" s="272"/>
      <c r="P330" s="272"/>
      <c r="Q330" s="272"/>
      <c r="R330" s="272"/>
      <c r="S330" s="261"/>
      <c r="T330" s="261"/>
      <c r="U330" s="261"/>
      <c r="V330" s="261"/>
      <c r="W330" s="261"/>
      <c r="X330" s="261"/>
      <c r="Y330" s="261"/>
      <c r="Z330" s="2"/>
      <c r="AA330" s="2"/>
      <c r="AB330" s="2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  <c r="AR330" s="16"/>
      <c r="AS330" s="16"/>
    </row>
    <row r="331" spans="1:45" s="12" customFormat="1" ht="16.5" customHeight="1" x14ac:dyDescent="0.25">
      <c r="A331" s="68"/>
      <c r="B331" s="13"/>
      <c r="C331" s="69"/>
      <c r="D331" s="13"/>
      <c r="E331" s="13"/>
      <c r="F331" s="13"/>
      <c r="G331" s="13"/>
      <c r="H331" s="13"/>
      <c r="I331" s="13"/>
      <c r="J331" s="13"/>
      <c r="K331" s="13"/>
      <c r="M331" s="70"/>
      <c r="O331" s="273"/>
      <c r="P331" s="273"/>
      <c r="Q331" s="273"/>
      <c r="R331" s="71" t="s">
        <v>118</v>
      </c>
      <c r="S331" s="274"/>
      <c r="T331" s="274"/>
      <c r="U331" s="274"/>
      <c r="V331" s="274"/>
      <c r="W331" s="274"/>
      <c r="X331" s="274"/>
      <c r="Y331" s="274"/>
      <c r="Z331" s="13"/>
      <c r="AA331" s="13"/>
      <c r="AB331" s="13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  <c r="AR331" s="16"/>
      <c r="AS331" s="16"/>
    </row>
    <row r="332" spans="1:45" s="12" customFormat="1" ht="16.5" customHeight="1" x14ac:dyDescent="0.25">
      <c r="A332" s="68"/>
      <c r="C332" s="72" t="s">
        <v>210</v>
      </c>
      <c r="D332" s="13"/>
      <c r="E332" s="13"/>
      <c r="F332" s="73"/>
      <c r="G332" s="13"/>
      <c r="H332" s="13"/>
      <c r="I332" s="168"/>
      <c r="J332" s="169"/>
      <c r="K332" s="169"/>
      <c r="M332" s="74"/>
      <c r="O332" s="73"/>
      <c r="P332" s="73"/>
      <c r="Q332" s="73"/>
      <c r="R332" s="72" t="s">
        <v>211</v>
      </c>
      <c r="S332" s="274"/>
      <c r="T332" s="274"/>
      <c r="U332" s="274"/>
      <c r="V332" s="274"/>
      <c r="W332" s="274"/>
      <c r="X332" s="274"/>
      <c r="Y332" s="274"/>
      <c r="Z332" s="13"/>
      <c r="AA332" s="13"/>
      <c r="AB332" s="13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  <c r="AR332" s="16"/>
      <c r="AS332" s="16"/>
    </row>
    <row r="333" spans="1:45" s="12" customFormat="1" ht="16.5" customHeight="1" x14ac:dyDescent="0.25">
      <c r="A333" s="68"/>
      <c r="C333" s="75" t="s">
        <v>225</v>
      </c>
      <c r="D333" s="13"/>
      <c r="E333" s="13"/>
      <c r="F333" s="76"/>
      <c r="G333" s="13"/>
      <c r="H333" s="13"/>
      <c r="I333" s="170"/>
      <c r="J333" s="169"/>
      <c r="K333" s="169"/>
      <c r="M333" s="77"/>
      <c r="O333" s="76"/>
      <c r="P333" s="76"/>
      <c r="Q333" s="76"/>
      <c r="R333" s="75" t="s">
        <v>225</v>
      </c>
      <c r="S333" s="274"/>
      <c r="T333" s="274"/>
      <c r="U333" s="274"/>
      <c r="V333" s="274"/>
      <c r="W333" s="274"/>
      <c r="X333" s="274"/>
      <c r="Y333" s="274"/>
      <c r="Z333" s="13"/>
      <c r="AA333" s="13"/>
      <c r="AB333" s="13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  <c r="AR333" s="16"/>
      <c r="AS333" s="16"/>
    </row>
    <row r="334" spans="1:45" s="12" customFormat="1" ht="16.5" customHeight="1" x14ac:dyDescent="0.25">
      <c r="A334" s="68"/>
      <c r="B334" s="76"/>
      <c r="C334" s="13"/>
      <c r="D334" s="13"/>
      <c r="E334" s="13"/>
      <c r="F334" s="76"/>
      <c r="G334" s="13"/>
      <c r="H334" s="13"/>
      <c r="I334" s="78"/>
      <c r="J334" s="13"/>
      <c r="K334" s="13"/>
      <c r="L334" s="76"/>
      <c r="M334" s="76"/>
      <c r="N334" s="76"/>
      <c r="O334" s="76"/>
      <c r="P334" s="76"/>
      <c r="Q334" s="76"/>
      <c r="R334" s="76"/>
      <c r="S334" s="274"/>
      <c r="T334" s="274"/>
      <c r="U334" s="274"/>
      <c r="V334" s="274"/>
      <c r="W334" s="274"/>
      <c r="X334" s="274"/>
      <c r="Y334" s="274"/>
      <c r="Z334" s="13"/>
      <c r="AA334" s="13"/>
      <c r="AB334" s="13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</row>
    <row r="335" spans="1:45" s="12" customFormat="1" ht="16.5" customHeight="1" x14ac:dyDescent="0.25">
      <c r="B335" s="84" t="s">
        <v>115</v>
      </c>
      <c r="C335" s="13"/>
      <c r="D335" s="13"/>
      <c r="E335" s="13"/>
      <c r="F335" s="76"/>
      <c r="G335" s="13"/>
      <c r="H335" s="13"/>
      <c r="I335" s="78"/>
      <c r="J335" s="13"/>
      <c r="K335" s="13"/>
      <c r="L335" s="76"/>
      <c r="M335" s="76"/>
      <c r="N335" s="76"/>
      <c r="O335" s="76"/>
      <c r="P335" s="76"/>
      <c r="Q335" s="76"/>
      <c r="R335" s="76"/>
      <c r="S335" s="274"/>
      <c r="T335" s="274"/>
      <c r="U335" s="274"/>
      <c r="V335" s="274"/>
      <c r="W335" s="274"/>
      <c r="X335" s="274"/>
      <c r="Y335" s="274"/>
      <c r="Z335" s="13"/>
      <c r="AA335" s="13"/>
      <c r="AB335" s="13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16"/>
      <c r="AR335" s="16"/>
      <c r="AS335" s="16"/>
    </row>
    <row r="336" spans="1:45" s="12" customFormat="1" ht="16.5" customHeight="1" x14ac:dyDescent="0.25">
      <c r="B336" s="68"/>
      <c r="C336" s="13"/>
      <c r="D336" s="13"/>
      <c r="E336" s="13"/>
      <c r="F336" s="76"/>
      <c r="G336" s="13"/>
      <c r="H336" s="13"/>
      <c r="I336" s="78"/>
      <c r="J336" s="13"/>
      <c r="K336" s="13"/>
      <c r="L336" s="76"/>
      <c r="M336" s="76"/>
      <c r="N336" s="76"/>
      <c r="O336" s="76"/>
      <c r="P336" s="76"/>
      <c r="Q336" s="76"/>
      <c r="R336" s="76"/>
      <c r="S336" s="274"/>
      <c r="T336" s="274"/>
      <c r="U336" s="274"/>
      <c r="V336" s="274"/>
      <c r="W336" s="274"/>
      <c r="X336" s="274"/>
      <c r="Y336" s="274"/>
      <c r="Z336" s="13"/>
      <c r="AA336" s="13"/>
      <c r="AB336" s="13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  <c r="AR336" s="16"/>
      <c r="AS336" s="16"/>
    </row>
    <row r="337" spans="1:45" s="12" customFormat="1" ht="16.5" customHeight="1" x14ac:dyDescent="0.25">
      <c r="B337" s="84" t="s">
        <v>116</v>
      </c>
      <c r="C337" s="13"/>
      <c r="D337" s="13"/>
      <c r="E337" s="13"/>
      <c r="F337" s="76"/>
      <c r="G337" s="13"/>
      <c r="H337" s="13"/>
      <c r="I337" s="78"/>
      <c r="J337" s="13"/>
      <c r="K337" s="13"/>
      <c r="L337" s="76"/>
      <c r="M337" s="76"/>
      <c r="N337" s="76"/>
      <c r="O337" s="76"/>
      <c r="P337" s="76"/>
      <c r="Q337" s="76"/>
      <c r="R337" s="76"/>
      <c r="S337" s="274"/>
      <c r="T337" s="274"/>
      <c r="U337" s="274"/>
      <c r="V337" s="274"/>
      <c r="W337" s="274"/>
      <c r="X337" s="274"/>
      <c r="Y337" s="274"/>
      <c r="Z337" s="13"/>
      <c r="AA337" s="13"/>
      <c r="AB337" s="13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</row>
    <row r="338" spans="1:45" s="12" customFormat="1" ht="16.5" customHeight="1" x14ac:dyDescent="0.25">
      <c r="B338" s="68"/>
      <c r="C338" s="13"/>
      <c r="D338" s="13"/>
      <c r="E338" s="13"/>
      <c r="F338" s="76"/>
      <c r="G338" s="13"/>
      <c r="H338" s="13"/>
      <c r="I338" s="78"/>
      <c r="J338" s="13"/>
      <c r="K338" s="13"/>
      <c r="L338" s="76"/>
      <c r="M338" s="76"/>
      <c r="N338" s="76"/>
      <c r="O338" s="76"/>
      <c r="P338" s="76"/>
      <c r="Q338" s="76"/>
      <c r="R338" s="76"/>
      <c r="S338" s="274"/>
      <c r="T338" s="274"/>
      <c r="U338" s="274"/>
      <c r="V338" s="274"/>
      <c r="W338" s="274"/>
      <c r="X338" s="274"/>
      <c r="Y338" s="274"/>
      <c r="Z338" s="13"/>
      <c r="AA338" s="13"/>
      <c r="AB338" s="13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  <c r="AR338" s="16"/>
      <c r="AS338" s="16"/>
    </row>
    <row r="339" spans="1:45" s="12" customFormat="1" ht="16.5" customHeight="1" x14ac:dyDescent="0.25">
      <c r="B339" s="84" t="s">
        <v>117</v>
      </c>
      <c r="C339" s="13"/>
      <c r="D339" s="13"/>
      <c r="E339" s="13"/>
      <c r="F339" s="76"/>
      <c r="G339" s="13"/>
      <c r="H339" s="13"/>
      <c r="I339" s="78"/>
      <c r="J339" s="13"/>
      <c r="K339" s="13"/>
      <c r="L339" s="76"/>
      <c r="M339" s="76"/>
      <c r="N339" s="76"/>
      <c r="O339" s="76"/>
      <c r="P339" s="76"/>
      <c r="Q339" s="76"/>
      <c r="R339" s="76"/>
      <c r="S339" s="274"/>
      <c r="T339" s="274"/>
      <c r="U339" s="274"/>
      <c r="V339" s="274"/>
      <c r="W339" s="274"/>
      <c r="X339" s="274"/>
      <c r="Y339" s="274"/>
      <c r="Z339" s="13"/>
      <c r="AA339" s="13"/>
      <c r="AB339" s="13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  <c r="AR339" s="16"/>
      <c r="AS339" s="16"/>
    </row>
    <row r="340" spans="1:45" s="12" customFormat="1" ht="16.5" customHeight="1" x14ac:dyDescent="0.25">
      <c r="A340" s="1"/>
      <c r="B340" s="14"/>
      <c r="C340" s="13"/>
      <c r="D340" s="13"/>
      <c r="E340" s="13"/>
      <c r="F340" s="14"/>
      <c r="G340" s="2"/>
      <c r="H340" s="2"/>
      <c r="I340" s="15"/>
      <c r="J340" s="13"/>
      <c r="K340" s="13"/>
      <c r="L340" s="14"/>
      <c r="M340" s="14"/>
      <c r="N340" s="14"/>
      <c r="O340" s="14"/>
      <c r="P340" s="14"/>
      <c r="Q340" s="14"/>
      <c r="R340" s="14"/>
      <c r="S340" s="261"/>
      <c r="T340" s="261"/>
      <c r="U340" s="261"/>
      <c r="V340" s="261"/>
      <c r="W340" s="261"/>
      <c r="X340" s="261"/>
      <c r="Y340" s="261"/>
      <c r="Z340" s="2"/>
      <c r="AA340" s="2"/>
      <c r="AB340" s="2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</row>
    <row r="341" spans="1:45" s="12" customFormat="1" ht="16.5" customHeight="1" x14ac:dyDescent="0.25">
      <c r="A341" s="1"/>
      <c r="B341" s="14"/>
      <c r="C341" s="13"/>
      <c r="D341" s="13"/>
      <c r="E341" s="13"/>
      <c r="F341" s="14"/>
      <c r="G341" s="2"/>
      <c r="H341" s="2"/>
      <c r="I341" s="15"/>
      <c r="J341" s="13"/>
      <c r="K341" s="13"/>
      <c r="L341" s="14"/>
      <c r="M341" s="14"/>
      <c r="N341" s="14"/>
      <c r="O341" s="14"/>
      <c r="P341" s="14"/>
      <c r="Q341" s="14"/>
      <c r="R341" s="14"/>
      <c r="S341" s="261"/>
      <c r="T341" s="261"/>
      <c r="U341" s="261"/>
      <c r="V341" s="261"/>
      <c r="W341" s="261"/>
      <c r="X341" s="261"/>
      <c r="Y341" s="261"/>
      <c r="Z341" s="2"/>
      <c r="AA341" s="2"/>
      <c r="AB341" s="2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  <c r="AR341" s="16"/>
      <c r="AS341" s="16"/>
    </row>
    <row r="342" spans="1:45" s="12" customFormat="1" ht="16.5" customHeight="1" x14ac:dyDescent="0.25">
      <c r="A342" s="1"/>
      <c r="B342" s="14"/>
      <c r="C342" s="13"/>
      <c r="D342" s="13"/>
      <c r="E342" s="13"/>
      <c r="F342" s="14"/>
      <c r="G342" s="2"/>
      <c r="H342" s="2"/>
      <c r="I342" s="15"/>
      <c r="J342" s="13"/>
      <c r="K342" s="13"/>
      <c r="L342" s="14"/>
      <c r="M342" s="14"/>
      <c r="N342" s="14"/>
      <c r="O342" s="14"/>
      <c r="P342" s="14"/>
      <c r="Q342" s="14"/>
      <c r="R342" s="14"/>
      <c r="S342" s="261"/>
      <c r="T342" s="261"/>
      <c r="U342" s="261"/>
      <c r="V342" s="261"/>
      <c r="W342" s="261"/>
      <c r="X342" s="261"/>
      <c r="Y342" s="261"/>
      <c r="Z342" s="2"/>
      <c r="AA342" s="2"/>
      <c r="AB342" s="2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  <c r="AR342" s="16"/>
      <c r="AS342" s="16"/>
    </row>
    <row r="343" spans="1:45" ht="33" customHeight="1" x14ac:dyDescent="0.25">
      <c r="A343" s="11"/>
      <c r="B343" s="9"/>
      <c r="C343" s="5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4"/>
      <c r="P343" s="4"/>
      <c r="Q343" s="4"/>
      <c r="R343" s="4"/>
      <c r="S343" s="261"/>
      <c r="T343" s="261"/>
      <c r="U343" s="261"/>
      <c r="V343" s="261"/>
      <c r="W343" s="261"/>
      <c r="X343" s="261"/>
      <c r="Y343" s="261"/>
      <c r="Z343" s="2"/>
      <c r="AA343" s="2"/>
      <c r="AB343" s="2"/>
    </row>
    <row r="344" spans="1:45" ht="16.5" customHeight="1" x14ac:dyDescent="0.25">
      <c r="A344" s="11"/>
      <c r="B344" s="9"/>
      <c r="C344" s="5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4"/>
      <c r="P344" s="4"/>
      <c r="Q344" s="4"/>
      <c r="R344" s="4"/>
      <c r="S344" s="261"/>
      <c r="T344" s="261"/>
      <c r="U344" s="261"/>
      <c r="V344" s="261"/>
      <c r="W344" s="261"/>
      <c r="X344" s="261"/>
      <c r="Y344" s="261"/>
      <c r="Z344" s="2"/>
      <c r="AA344" s="2"/>
      <c r="AB344" s="2"/>
    </row>
    <row r="345" spans="1:45" ht="16.5" customHeight="1" x14ac:dyDescent="0.25">
      <c r="A345" s="11"/>
      <c r="B345" s="9"/>
      <c r="C345" s="5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4"/>
      <c r="P345" s="4"/>
      <c r="Q345" s="4"/>
      <c r="R345" s="4"/>
      <c r="S345" s="261"/>
      <c r="T345" s="261"/>
      <c r="U345" s="261"/>
      <c r="V345" s="261"/>
      <c r="W345" s="261"/>
      <c r="X345" s="261"/>
      <c r="Y345" s="261"/>
      <c r="Z345" s="2"/>
      <c r="AA345" s="2"/>
      <c r="AB345" s="2"/>
    </row>
    <row r="346" spans="1:45" ht="16.5" customHeight="1" x14ac:dyDescent="0.25">
      <c r="A346" s="11"/>
      <c r="B346" s="9"/>
      <c r="C346" s="5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4"/>
      <c r="P346" s="4"/>
      <c r="Q346" s="4"/>
      <c r="R346" s="4"/>
      <c r="S346" s="261"/>
      <c r="T346" s="261"/>
      <c r="U346" s="261"/>
      <c r="V346" s="261"/>
      <c r="W346" s="261"/>
      <c r="X346" s="261"/>
      <c r="Y346" s="261"/>
      <c r="Z346" s="2"/>
      <c r="AA346" s="2"/>
      <c r="AB346" s="2"/>
    </row>
    <row r="347" spans="1:45" ht="16.5" customHeight="1" x14ac:dyDescent="0.25">
      <c r="A347" s="1"/>
      <c r="B347" s="6"/>
      <c r="C347" s="7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61"/>
      <c r="P347" s="261"/>
      <c r="Q347" s="261"/>
      <c r="R347" s="261"/>
      <c r="S347" s="261"/>
      <c r="T347" s="261"/>
      <c r="U347" s="261"/>
      <c r="V347" s="261"/>
      <c r="W347" s="261"/>
      <c r="X347" s="261"/>
      <c r="Y347" s="261"/>
      <c r="Z347" s="2"/>
      <c r="AA347" s="2"/>
      <c r="AB347" s="2"/>
    </row>
    <row r="348" spans="1:45" ht="16.5" customHeight="1" x14ac:dyDescent="0.25">
      <c r="A348" s="1"/>
      <c r="B348" s="6"/>
      <c r="C348" s="7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61"/>
      <c r="P348" s="261"/>
      <c r="Q348" s="261"/>
      <c r="R348" s="261"/>
      <c r="S348" s="261"/>
      <c r="T348" s="261"/>
      <c r="U348" s="261"/>
      <c r="V348" s="261"/>
      <c r="W348" s="261"/>
      <c r="X348" s="261"/>
      <c r="Y348" s="261"/>
      <c r="Z348" s="2"/>
      <c r="AA348" s="2"/>
      <c r="AB348" s="2"/>
    </row>
    <row r="349" spans="1:45" ht="16.5" customHeight="1" x14ac:dyDescent="0.25">
      <c r="A349" s="1"/>
      <c r="B349" s="6"/>
      <c r="C349" s="7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61"/>
      <c r="P349" s="261"/>
      <c r="Q349" s="261"/>
      <c r="R349" s="261"/>
      <c r="S349" s="261"/>
      <c r="T349" s="261"/>
      <c r="U349" s="261"/>
      <c r="V349" s="261"/>
      <c r="W349" s="261"/>
      <c r="X349" s="261"/>
      <c r="Y349" s="261"/>
      <c r="Z349" s="2"/>
      <c r="AA349" s="2"/>
      <c r="AB349" s="2"/>
    </row>
    <row r="350" spans="1:45" ht="16.5" customHeight="1" x14ac:dyDescent="0.25">
      <c r="A350" s="1"/>
      <c r="B350" s="6"/>
      <c r="C350" s="7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61"/>
      <c r="P350" s="261"/>
      <c r="Q350" s="261"/>
      <c r="R350" s="261"/>
      <c r="S350" s="261"/>
      <c r="T350" s="261"/>
      <c r="U350" s="261"/>
      <c r="V350" s="261"/>
      <c r="W350" s="261"/>
      <c r="X350" s="261"/>
      <c r="Y350" s="261"/>
      <c r="Z350" s="2"/>
      <c r="AA350" s="2"/>
      <c r="AB350" s="2"/>
    </row>
    <row r="351" spans="1:45" ht="16.5" customHeight="1" x14ac:dyDescent="0.25">
      <c r="A351" s="1"/>
      <c r="B351" s="6"/>
      <c r="C351" s="7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61"/>
      <c r="P351" s="261"/>
      <c r="Q351" s="261"/>
      <c r="R351" s="261"/>
      <c r="S351" s="261"/>
      <c r="T351" s="261"/>
      <c r="U351" s="261"/>
      <c r="V351" s="261"/>
      <c r="W351" s="261"/>
      <c r="X351" s="261"/>
      <c r="Y351" s="261"/>
      <c r="Z351" s="2"/>
      <c r="AA351" s="2"/>
      <c r="AB351" s="2"/>
    </row>
    <row r="352" spans="1:45" ht="16.5" customHeight="1" x14ac:dyDescent="0.25">
      <c r="A352" s="1"/>
      <c r="B352" s="6"/>
      <c r="C352" s="7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61"/>
      <c r="P352" s="261"/>
      <c r="Q352" s="261"/>
      <c r="R352" s="261"/>
      <c r="S352" s="261"/>
      <c r="T352" s="261"/>
      <c r="U352" s="261"/>
      <c r="V352" s="261"/>
      <c r="W352" s="261"/>
      <c r="X352" s="261"/>
      <c r="Y352" s="261"/>
      <c r="Z352" s="2"/>
      <c r="AA352" s="2"/>
      <c r="AB352" s="2"/>
    </row>
    <row r="353" spans="1:28" ht="16.5" customHeight="1" x14ac:dyDescent="0.25">
      <c r="A353" s="1"/>
      <c r="B353" s="6"/>
      <c r="C353" s="7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61"/>
      <c r="P353" s="261"/>
      <c r="Q353" s="261"/>
      <c r="R353" s="261"/>
      <c r="S353" s="261"/>
      <c r="T353" s="261"/>
      <c r="U353" s="261"/>
      <c r="V353" s="261"/>
      <c r="W353" s="261"/>
      <c r="X353" s="261"/>
      <c r="Y353" s="261"/>
      <c r="Z353" s="2"/>
      <c r="AA353" s="2"/>
      <c r="AB353" s="2"/>
    </row>
    <row r="354" spans="1:28" ht="16.5" customHeight="1" x14ac:dyDescent="0.25">
      <c r="A354" s="1"/>
      <c r="B354" s="6"/>
      <c r="C354" s="7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61"/>
      <c r="P354" s="261"/>
      <c r="Q354" s="261"/>
      <c r="R354" s="261"/>
      <c r="S354" s="261"/>
      <c r="T354" s="261"/>
      <c r="U354" s="261"/>
      <c r="V354" s="261"/>
      <c r="W354" s="261"/>
      <c r="X354" s="261"/>
      <c r="Y354" s="261"/>
      <c r="Z354" s="2"/>
      <c r="AA354" s="2"/>
      <c r="AB354" s="2"/>
    </row>
    <row r="355" spans="1:28" ht="16.5" customHeight="1" x14ac:dyDescent="0.25">
      <c r="A355" s="1"/>
      <c r="B355" s="6"/>
      <c r="C355" s="7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61"/>
      <c r="P355" s="261"/>
      <c r="Q355" s="261"/>
      <c r="R355" s="261"/>
      <c r="S355" s="261"/>
      <c r="T355" s="261"/>
      <c r="U355" s="261"/>
      <c r="V355" s="261"/>
      <c r="W355" s="261"/>
      <c r="X355" s="261"/>
      <c r="Y355" s="261"/>
      <c r="Z355" s="2"/>
      <c r="AA355" s="2"/>
      <c r="AB355" s="2"/>
    </row>
    <row r="356" spans="1:28" ht="16.5" customHeight="1" x14ac:dyDescent="0.25">
      <c r="A356" s="1"/>
      <c r="B356" s="6"/>
      <c r="C356" s="7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61"/>
      <c r="P356" s="261"/>
      <c r="Q356" s="261"/>
      <c r="R356" s="261"/>
      <c r="S356" s="261"/>
      <c r="T356" s="261"/>
      <c r="U356" s="261"/>
      <c r="V356" s="261"/>
      <c r="W356" s="261"/>
      <c r="X356" s="261"/>
      <c r="Y356" s="261"/>
      <c r="Z356" s="2"/>
      <c r="AA356" s="2"/>
      <c r="AB356" s="2"/>
    </row>
    <row r="357" spans="1:28" ht="16.5" customHeight="1" x14ac:dyDescent="0.25">
      <c r="A357" s="1"/>
      <c r="B357" s="6"/>
      <c r="C357" s="7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61"/>
      <c r="P357" s="261"/>
      <c r="Q357" s="261"/>
      <c r="R357" s="261"/>
      <c r="S357" s="261"/>
      <c r="T357" s="261"/>
      <c r="U357" s="261"/>
      <c r="V357" s="261"/>
      <c r="W357" s="261"/>
      <c r="X357" s="261"/>
      <c r="Y357" s="261"/>
      <c r="Z357" s="2"/>
      <c r="AA357" s="2"/>
      <c r="AB357" s="2"/>
    </row>
    <row r="358" spans="1:28" ht="16.5" customHeight="1" x14ac:dyDescent="0.25">
      <c r="A358" s="1"/>
      <c r="B358" s="6"/>
      <c r="C358" s="7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61"/>
      <c r="P358" s="261"/>
      <c r="Q358" s="261"/>
      <c r="R358" s="261"/>
      <c r="S358" s="261"/>
      <c r="T358" s="261"/>
      <c r="U358" s="261"/>
      <c r="V358" s="261"/>
      <c r="W358" s="261"/>
      <c r="X358" s="261"/>
      <c r="Y358" s="261"/>
      <c r="Z358" s="2"/>
      <c r="AA358" s="2"/>
      <c r="AB358" s="2"/>
    </row>
    <row r="359" spans="1:28" ht="16.5" customHeight="1" x14ac:dyDescent="0.25">
      <c r="A359" s="1"/>
      <c r="B359" s="6"/>
      <c r="C359" s="7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61"/>
      <c r="P359" s="261"/>
      <c r="Q359" s="261"/>
      <c r="R359" s="261"/>
      <c r="S359" s="261"/>
      <c r="T359" s="261"/>
      <c r="U359" s="261"/>
      <c r="V359" s="261"/>
      <c r="W359" s="261"/>
      <c r="X359" s="261"/>
      <c r="Y359" s="261"/>
      <c r="Z359" s="2"/>
      <c r="AA359" s="2"/>
      <c r="AB359" s="2"/>
    </row>
    <row r="360" spans="1:28" ht="16.5" customHeight="1" x14ac:dyDescent="0.25">
      <c r="A360" s="1"/>
      <c r="B360" s="6"/>
      <c r="C360" s="7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61"/>
      <c r="P360" s="261"/>
      <c r="Q360" s="261"/>
      <c r="R360" s="261"/>
      <c r="S360" s="261"/>
      <c r="T360" s="261"/>
      <c r="U360" s="261"/>
      <c r="V360" s="261"/>
      <c r="W360" s="261"/>
      <c r="X360" s="261"/>
      <c r="Y360" s="261"/>
      <c r="Z360" s="2"/>
      <c r="AA360" s="2"/>
      <c r="AB360" s="2"/>
    </row>
    <row r="361" spans="1:28" ht="16.5" customHeight="1" x14ac:dyDescent="0.25">
      <c r="A361" s="1"/>
      <c r="B361" s="6"/>
      <c r="C361" s="7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61"/>
      <c r="P361" s="261"/>
      <c r="Q361" s="261"/>
      <c r="R361" s="261"/>
      <c r="S361" s="261"/>
      <c r="T361" s="261"/>
      <c r="U361" s="261"/>
      <c r="V361" s="261"/>
      <c r="W361" s="261"/>
      <c r="X361" s="261"/>
      <c r="Y361" s="261"/>
      <c r="Z361" s="2"/>
      <c r="AA361" s="2"/>
      <c r="AB361" s="2"/>
    </row>
    <row r="362" spans="1:28" ht="16.5" customHeight="1" x14ac:dyDescent="0.25">
      <c r="A362" s="1"/>
      <c r="B362" s="6"/>
      <c r="C362" s="7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61"/>
      <c r="P362" s="261"/>
      <c r="Q362" s="261"/>
      <c r="R362" s="261"/>
      <c r="S362" s="261"/>
      <c r="T362" s="261"/>
      <c r="U362" s="261"/>
      <c r="V362" s="261"/>
      <c r="W362" s="261"/>
      <c r="X362" s="261"/>
      <c r="Y362" s="261"/>
      <c r="Z362" s="2"/>
      <c r="AA362" s="2"/>
      <c r="AB362" s="2"/>
    </row>
    <row r="363" spans="1:28" ht="16.5" customHeight="1" x14ac:dyDescent="0.25">
      <c r="A363" s="1"/>
      <c r="B363" s="6"/>
      <c r="C363" s="7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61"/>
      <c r="P363" s="261"/>
      <c r="Q363" s="261"/>
      <c r="R363" s="261"/>
      <c r="S363" s="261"/>
      <c r="T363" s="261"/>
      <c r="U363" s="261"/>
      <c r="V363" s="261"/>
      <c r="W363" s="261"/>
      <c r="X363" s="261"/>
      <c r="Y363" s="261"/>
      <c r="Z363" s="2"/>
      <c r="AA363" s="2"/>
      <c r="AB363" s="2"/>
    </row>
    <row r="364" spans="1:28" ht="16.5" customHeight="1" x14ac:dyDescent="0.25">
      <c r="A364" s="1"/>
      <c r="B364" s="6"/>
      <c r="C364" s="7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61"/>
      <c r="P364" s="261"/>
      <c r="Q364" s="261"/>
      <c r="R364" s="261"/>
      <c r="S364" s="261"/>
      <c r="T364" s="261"/>
      <c r="U364" s="261"/>
      <c r="V364" s="261"/>
      <c r="W364" s="261"/>
      <c r="X364" s="261"/>
      <c r="Y364" s="261"/>
      <c r="Z364" s="2"/>
      <c r="AA364" s="2"/>
      <c r="AB364" s="2"/>
    </row>
    <row r="365" spans="1:28" ht="16.5" customHeight="1" x14ac:dyDescent="0.25">
      <c r="A365" s="1"/>
      <c r="B365" s="6"/>
      <c r="C365" s="7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61"/>
      <c r="P365" s="261"/>
      <c r="Q365" s="261"/>
      <c r="R365" s="261"/>
      <c r="S365" s="261"/>
      <c r="T365" s="261"/>
      <c r="U365" s="261"/>
      <c r="V365" s="261"/>
      <c r="W365" s="261"/>
      <c r="X365" s="261"/>
      <c r="Y365" s="261"/>
      <c r="Z365" s="2"/>
      <c r="AA365" s="2"/>
      <c r="AB365" s="2"/>
    </row>
    <row r="366" spans="1:28" ht="16.5" customHeight="1" x14ac:dyDescent="0.25">
      <c r="A366" s="1"/>
      <c r="B366" s="6"/>
      <c r="C366" s="7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61"/>
      <c r="P366" s="261"/>
      <c r="Q366" s="261"/>
      <c r="R366" s="261"/>
      <c r="S366" s="261"/>
      <c r="T366" s="261"/>
      <c r="U366" s="261"/>
      <c r="V366" s="261"/>
      <c r="W366" s="261"/>
      <c r="X366" s="261"/>
      <c r="Y366" s="261"/>
      <c r="Z366" s="2"/>
      <c r="AA366" s="2"/>
      <c r="AB366" s="2"/>
    </row>
    <row r="367" spans="1:28" ht="16.5" customHeight="1" x14ac:dyDescent="0.25">
      <c r="A367" s="1"/>
      <c r="B367" s="6"/>
      <c r="C367" s="7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61"/>
      <c r="P367" s="261"/>
      <c r="Q367" s="261"/>
      <c r="R367" s="261"/>
      <c r="S367" s="261"/>
      <c r="T367" s="261"/>
      <c r="U367" s="261"/>
      <c r="V367" s="261"/>
      <c r="W367" s="261"/>
      <c r="X367" s="261"/>
      <c r="Y367" s="261"/>
      <c r="Z367" s="2"/>
      <c r="AA367" s="2"/>
      <c r="AB367" s="2"/>
    </row>
    <row r="368" spans="1:28" ht="16.5" customHeight="1" x14ac:dyDescent="0.25">
      <c r="A368" s="1"/>
      <c r="B368" s="6"/>
      <c r="C368" s="7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61"/>
      <c r="P368" s="261"/>
      <c r="Q368" s="261"/>
      <c r="R368" s="261"/>
      <c r="S368" s="261"/>
      <c r="T368" s="261"/>
      <c r="U368" s="261"/>
      <c r="V368" s="261"/>
      <c r="W368" s="261"/>
      <c r="X368" s="261"/>
      <c r="Y368" s="261"/>
      <c r="Z368" s="2"/>
      <c r="AA368" s="2"/>
      <c r="AB368" s="2"/>
    </row>
    <row r="369" spans="1:28" ht="16.5" customHeight="1" x14ac:dyDescent="0.25">
      <c r="A369" s="1"/>
      <c r="B369" s="6"/>
      <c r="C369" s="7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61"/>
      <c r="P369" s="261"/>
      <c r="Q369" s="261"/>
      <c r="R369" s="261"/>
      <c r="S369" s="261"/>
      <c r="T369" s="261"/>
      <c r="U369" s="261"/>
      <c r="V369" s="261"/>
      <c r="W369" s="261"/>
      <c r="X369" s="261"/>
      <c r="Y369" s="261"/>
      <c r="Z369" s="2"/>
      <c r="AA369" s="2"/>
      <c r="AB369" s="2"/>
    </row>
    <row r="370" spans="1:28" ht="16.5" customHeight="1" x14ac:dyDescent="0.25">
      <c r="A370" s="1"/>
      <c r="B370" s="6"/>
      <c r="C370" s="7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61"/>
      <c r="P370" s="261"/>
      <c r="Q370" s="261"/>
      <c r="R370" s="261"/>
      <c r="S370" s="261"/>
      <c r="T370" s="261"/>
      <c r="U370" s="261"/>
      <c r="V370" s="261"/>
      <c r="W370" s="261"/>
      <c r="X370" s="261"/>
      <c r="Y370" s="261"/>
      <c r="Z370" s="2"/>
      <c r="AA370" s="2"/>
      <c r="AB370" s="2"/>
    </row>
    <row r="371" spans="1:28" ht="16.5" customHeight="1" x14ac:dyDescent="0.25">
      <c r="A371" s="1"/>
      <c r="B371" s="6"/>
      <c r="C371" s="7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61"/>
      <c r="P371" s="261"/>
      <c r="Q371" s="261"/>
      <c r="R371" s="261"/>
      <c r="S371" s="261"/>
      <c r="T371" s="261"/>
      <c r="U371" s="261"/>
      <c r="V371" s="261"/>
      <c r="W371" s="261"/>
      <c r="X371" s="261"/>
      <c r="Y371" s="261"/>
      <c r="Z371" s="2"/>
      <c r="AA371" s="2"/>
      <c r="AB371" s="2"/>
    </row>
    <row r="372" spans="1:28" ht="16.5" customHeight="1" x14ac:dyDescent="0.25">
      <c r="A372" s="1"/>
      <c r="B372" s="6"/>
      <c r="C372" s="7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61"/>
      <c r="P372" s="261"/>
      <c r="Q372" s="261"/>
      <c r="R372" s="261"/>
      <c r="S372" s="261"/>
      <c r="T372" s="261"/>
      <c r="U372" s="261"/>
      <c r="V372" s="261"/>
      <c r="W372" s="261"/>
      <c r="X372" s="261"/>
      <c r="Y372" s="261"/>
      <c r="Z372" s="2"/>
      <c r="AA372" s="2"/>
      <c r="AB372" s="2"/>
    </row>
    <row r="373" spans="1:28" ht="16.5" customHeight="1" x14ac:dyDescent="0.25">
      <c r="A373" s="1"/>
      <c r="B373" s="6"/>
      <c r="C373" s="7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61"/>
      <c r="P373" s="261"/>
      <c r="Q373" s="261"/>
      <c r="R373" s="261"/>
      <c r="S373" s="261"/>
      <c r="T373" s="261"/>
      <c r="U373" s="261"/>
      <c r="V373" s="261"/>
      <c r="W373" s="261"/>
      <c r="X373" s="261"/>
      <c r="Y373" s="261"/>
      <c r="Z373" s="2"/>
      <c r="AA373" s="2"/>
      <c r="AB373" s="2"/>
    </row>
    <row r="374" spans="1:28" ht="16.5" customHeight="1" x14ac:dyDescent="0.25">
      <c r="A374" s="1"/>
      <c r="B374" s="6"/>
      <c r="C374" s="7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61"/>
      <c r="P374" s="261"/>
      <c r="Q374" s="261"/>
      <c r="R374" s="261"/>
      <c r="S374" s="261"/>
      <c r="T374" s="261"/>
      <c r="U374" s="261"/>
      <c r="V374" s="261"/>
      <c r="W374" s="261"/>
      <c r="X374" s="261"/>
      <c r="Y374" s="261"/>
      <c r="Z374" s="2"/>
      <c r="AA374" s="2"/>
      <c r="AB374" s="2"/>
    </row>
    <row r="375" spans="1:28" ht="16.5" customHeight="1" x14ac:dyDescent="0.25">
      <c r="A375" s="1"/>
      <c r="B375" s="6"/>
      <c r="C375" s="7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61"/>
      <c r="P375" s="261"/>
      <c r="Q375" s="261"/>
      <c r="R375" s="261"/>
      <c r="S375" s="261"/>
      <c r="T375" s="261"/>
      <c r="U375" s="261"/>
      <c r="V375" s="261"/>
      <c r="W375" s="261"/>
      <c r="X375" s="261"/>
      <c r="Y375" s="261"/>
      <c r="Z375" s="2"/>
      <c r="AA375" s="2"/>
      <c r="AB375" s="2"/>
    </row>
    <row r="376" spans="1:28" ht="16.5" customHeight="1" x14ac:dyDescent="0.25">
      <c r="A376" s="1"/>
      <c r="B376" s="6"/>
      <c r="C376" s="7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61"/>
      <c r="P376" s="261"/>
      <c r="Q376" s="261"/>
      <c r="R376" s="261"/>
      <c r="S376" s="261"/>
      <c r="T376" s="261"/>
      <c r="U376" s="261"/>
      <c r="V376" s="261"/>
      <c r="W376" s="261"/>
      <c r="X376" s="261"/>
      <c r="Y376" s="261"/>
      <c r="Z376" s="2"/>
      <c r="AA376" s="2"/>
      <c r="AB376" s="2"/>
    </row>
    <row r="377" spans="1:28" ht="16.5" customHeight="1" x14ac:dyDescent="0.25">
      <c r="A377" s="1"/>
      <c r="B377" s="6"/>
      <c r="C377" s="7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61"/>
      <c r="P377" s="261"/>
      <c r="Q377" s="261"/>
      <c r="R377" s="261"/>
      <c r="S377" s="261"/>
      <c r="T377" s="261"/>
      <c r="U377" s="261"/>
      <c r="V377" s="261"/>
      <c r="W377" s="261"/>
      <c r="X377" s="261"/>
      <c r="Y377" s="261"/>
      <c r="Z377" s="2"/>
      <c r="AA377" s="2"/>
      <c r="AB377" s="2"/>
    </row>
    <row r="378" spans="1:28" ht="16.5" customHeight="1" x14ac:dyDescent="0.25">
      <c r="A378" s="1"/>
      <c r="B378" s="6"/>
      <c r="C378" s="7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61"/>
      <c r="P378" s="261"/>
      <c r="Q378" s="261"/>
      <c r="R378" s="261"/>
      <c r="S378" s="261"/>
      <c r="T378" s="261"/>
      <c r="U378" s="261"/>
      <c r="V378" s="261"/>
      <c r="W378" s="261"/>
      <c r="X378" s="261"/>
      <c r="Y378" s="261"/>
      <c r="Z378" s="2"/>
      <c r="AA378" s="2"/>
      <c r="AB378" s="2"/>
    </row>
    <row r="379" spans="1:28" ht="16.5" customHeight="1" x14ac:dyDescent="0.25">
      <c r="A379" s="1"/>
      <c r="B379" s="6"/>
      <c r="C379" s="7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61"/>
      <c r="P379" s="261"/>
      <c r="Q379" s="261"/>
      <c r="R379" s="261"/>
      <c r="S379" s="261"/>
      <c r="T379" s="261"/>
      <c r="U379" s="261"/>
      <c r="V379" s="261"/>
      <c r="W379" s="261"/>
      <c r="X379" s="261"/>
      <c r="Y379" s="261"/>
      <c r="Z379" s="2"/>
      <c r="AA379" s="2"/>
      <c r="AB379" s="2"/>
    </row>
    <row r="380" spans="1:28" ht="16.5" customHeight="1" x14ac:dyDescent="0.25">
      <c r="A380" s="1"/>
      <c r="B380" s="6"/>
      <c r="C380" s="7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61"/>
      <c r="P380" s="261"/>
      <c r="Q380" s="261"/>
      <c r="R380" s="261"/>
      <c r="S380" s="261"/>
      <c r="T380" s="261"/>
      <c r="U380" s="261"/>
      <c r="V380" s="261"/>
      <c r="W380" s="261"/>
      <c r="X380" s="261"/>
      <c r="Y380" s="261"/>
      <c r="Z380" s="2"/>
      <c r="AA380" s="2"/>
      <c r="AB380" s="2"/>
    </row>
    <row r="381" spans="1:28" ht="16.5" customHeight="1" x14ac:dyDescent="0.25">
      <c r="A381" s="1"/>
      <c r="B381" s="6"/>
      <c r="C381" s="7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61"/>
      <c r="P381" s="261"/>
      <c r="Q381" s="261"/>
      <c r="R381" s="261"/>
      <c r="S381" s="261"/>
      <c r="T381" s="261"/>
      <c r="U381" s="261"/>
      <c r="V381" s="261"/>
      <c r="W381" s="261"/>
      <c r="X381" s="261"/>
      <c r="Y381" s="261"/>
      <c r="Z381" s="2"/>
      <c r="AA381" s="2"/>
      <c r="AB381" s="2"/>
    </row>
    <row r="382" spans="1:28" ht="16.5" customHeight="1" x14ac:dyDescent="0.25">
      <c r="A382" s="1"/>
      <c r="B382" s="6"/>
      <c r="C382" s="7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61"/>
      <c r="P382" s="261"/>
      <c r="Q382" s="261"/>
      <c r="R382" s="261"/>
      <c r="S382" s="261"/>
      <c r="T382" s="261"/>
      <c r="U382" s="261"/>
      <c r="V382" s="261"/>
      <c r="W382" s="261"/>
      <c r="X382" s="261"/>
      <c r="Y382" s="261"/>
      <c r="Z382" s="2"/>
      <c r="AA382" s="2"/>
      <c r="AB382" s="2"/>
    </row>
    <row r="383" spans="1:28" ht="16.5" customHeight="1" x14ac:dyDescent="0.25">
      <c r="A383" s="1"/>
      <c r="B383" s="6"/>
      <c r="C383" s="7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61"/>
      <c r="P383" s="261"/>
      <c r="Q383" s="261"/>
      <c r="R383" s="261"/>
      <c r="S383" s="261"/>
      <c r="T383" s="261"/>
      <c r="U383" s="261"/>
      <c r="V383" s="261"/>
      <c r="W383" s="261"/>
      <c r="X383" s="261"/>
      <c r="Y383" s="261"/>
      <c r="Z383" s="2"/>
      <c r="AA383" s="2"/>
      <c r="AB383" s="2"/>
    </row>
    <row r="384" spans="1:28" ht="16.5" customHeight="1" x14ac:dyDescent="0.25">
      <c r="A384" s="1"/>
      <c r="B384" s="6"/>
      <c r="C384" s="7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61"/>
      <c r="P384" s="261"/>
      <c r="Q384" s="261"/>
      <c r="R384" s="261"/>
      <c r="S384" s="261"/>
      <c r="T384" s="261"/>
      <c r="U384" s="261"/>
      <c r="V384" s="261"/>
      <c r="W384" s="261"/>
      <c r="X384" s="261"/>
      <c r="Y384" s="261"/>
      <c r="Z384" s="2"/>
      <c r="AA384" s="2"/>
      <c r="AB384" s="2"/>
    </row>
    <row r="385" spans="1:28" ht="16.5" customHeight="1" x14ac:dyDescent="0.25">
      <c r="A385" s="1"/>
      <c r="B385" s="6"/>
      <c r="C385" s="7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61"/>
      <c r="P385" s="261"/>
      <c r="Q385" s="261"/>
      <c r="R385" s="261"/>
      <c r="S385" s="261"/>
      <c r="T385" s="261"/>
      <c r="U385" s="261"/>
      <c r="V385" s="261"/>
      <c r="W385" s="261"/>
      <c r="X385" s="261"/>
      <c r="Y385" s="261"/>
      <c r="Z385" s="2"/>
      <c r="AA385" s="2"/>
      <c r="AB385" s="2"/>
    </row>
    <row r="386" spans="1:28" ht="16.5" customHeight="1" x14ac:dyDescent="0.25">
      <c r="A386" s="1"/>
      <c r="B386" s="6"/>
      <c r="C386" s="7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61"/>
      <c r="P386" s="261"/>
      <c r="Q386" s="261"/>
      <c r="R386" s="261"/>
      <c r="S386" s="261"/>
      <c r="T386" s="261"/>
      <c r="U386" s="261"/>
      <c r="V386" s="261"/>
      <c r="W386" s="261"/>
      <c r="X386" s="261"/>
      <c r="Y386" s="261"/>
      <c r="Z386" s="2"/>
      <c r="AA386" s="2"/>
      <c r="AB386" s="2"/>
    </row>
    <row r="387" spans="1:28" ht="16.5" customHeight="1" x14ac:dyDescent="0.25">
      <c r="A387" s="1"/>
      <c r="B387" s="6"/>
      <c r="C387" s="7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61"/>
      <c r="P387" s="261"/>
      <c r="Q387" s="261"/>
      <c r="R387" s="261"/>
      <c r="S387" s="261"/>
      <c r="T387" s="261"/>
      <c r="U387" s="261"/>
      <c r="V387" s="261"/>
      <c r="W387" s="261"/>
      <c r="X387" s="261"/>
      <c r="Y387" s="261"/>
      <c r="Z387" s="2"/>
      <c r="AA387" s="2"/>
      <c r="AB387" s="2"/>
    </row>
    <row r="388" spans="1:28" ht="16.5" customHeight="1" x14ac:dyDescent="0.25">
      <c r="A388" s="1"/>
      <c r="B388" s="6"/>
      <c r="C388" s="7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61"/>
      <c r="P388" s="261"/>
      <c r="Q388" s="261"/>
      <c r="R388" s="261"/>
      <c r="S388" s="261"/>
      <c r="T388" s="261"/>
      <c r="U388" s="261"/>
      <c r="V388" s="261"/>
      <c r="W388" s="261"/>
      <c r="X388" s="261"/>
      <c r="Y388" s="261"/>
      <c r="Z388" s="2"/>
      <c r="AA388" s="2"/>
      <c r="AB388" s="2"/>
    </row>
    <row r="389" spans="1:28" ht="16.5" customHeight="1" x14ac:dyDescent="0.25">
      <c r="A389" s="1"/>
      <c r="B389" s="6"/>
      <c r="C389" s="7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61"/>
      <c r="P389" s="261"/>
      <c r="Q389" s="261"/>
      <c r="R389" s="261"/>
      <c r="S389" s="261"/>
      <c r="T389" s="261"/>
      <c r="U389" s="261"/>
      <c r="V389" s="261"/>
      <c r="W389" s="261"/>
      <c r="X389" s="261"/>
      <c r="Y389" s="261"/>
      <c r="Z389" s="2"/>
      <c r="AA389" s="2"/>
      <c r="AB389" s="2"/>
    </row>
    <row r="390" spans="1:28" ht="16.5" customHeight="1" x14ac:dyDescent="0.25">
      <c r="A390" s="1"/>
      <c r="B390" s="6"/>
      <c r="C390" s="7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61"/>
      <c r="P390" s="261"/>
      <c r="Q390" s="261"/>
      <c r="R390" s="261"/>
      <c r="S390" s="261"/>
      <c r="T390" s="261"/>
      <c r="U390" s="261"/>
      <c r="V390" s="261"/>
      <c r="W390" s="261"/>
      <c r="X390" s="261"/>
      <c r="Y390" s="261"/>
      <c r="Z390" s="2"/>
      <c r="AA390" s="2"/>
      <c r="AB390" s="2"/>
    </row>
    <row r="391" spans="1:28" ht="16.5" customHeight="1" x14ac:dyDescent="0.25">
      <c r="A391" s="1"/>
      <c r="B391" s="6"/>
      <c r="C391" s="7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61"/>
      <c r="P391" s="261"/>
      <c r="Q391" s="261"/>
      <c r="R391" s="261"/>
      <c r="S391" s="261"/>
      <c r="T391" s="261"/>
      <c r="U391" s="261"/>
      <c r="V391" s="261"/>
      <c r="W391" s="261"/>
      <c r="X391" s="261"/>
      <c r="Y391" s="261"/>
      <c r="Z391" s="2"/>
      <c r="AA391" s="2"/>
      <c r="AB391" s="2"/>
    </row>
    <row r="392" spans="1:28" ht="16.5" customHeight="1" x14ac:dyDescent="0.25">
      <c r="A392" s="1"/>
      <c r="B392" s="6"/>
      <c r="C392" s="7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61"/>
      <c r="P392" s="261"/>
      <c r="Q392" s="261"/>
      <c r="R392" s="261"/>
      <c r="S392" s="261"/>
      <c r="T392" s="261"/>
      <c r="U392" s="261"/>
      <c r="V392" s="261"/>
      <c r="W392" s="261"/>
      <c r="X392" s="261"/>
      <c r="Y392" s="261"/>
      <c r="Z392" s="2"/>
      <c r="AA392" s="2"/>
      <c r="AB392" s="2"/>
    </row>
    <row r="393" spans="1:28" ht="16.5" customHeight="1" x14ac:dyDescent="0.25">
      <c r="A393" s="1"/>
      <c r="B393" s="6"/>
      <c r="C393" s="7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61"/>
      <c r="P393" s="261"/>
      <c r="Q393" s="261"/>
      <c r="R393" s="261"/>
      <c r="S393" s="261"/>
      <c r="T393" s="261"/>
      <c r="U393" s="261"/>
      <c r="V393" s="261"/>
      <c r="W393" s="261"/>
      <c r="X393" s="261"/>
      <c r="Y393" s="261"/>
      <c r="Z393" s="2"/>
      <c r="AA393" s="2"/>
      <c r="AB393" s="2"/>
    </row>
    <row r="394" spans="1:28" ht="16.5" customHeight="1" x14ac:dyDescent="0.25">
      <c r="A394" s="1"/>
      <c r="B394" s="6"/>
      <c r="C394" s="7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61"/>
      <c r="P394" s="261"/>
      <c r="Q394" s="261"/>
      <c r="R394" s="261"/>
      <c r="S394" s="261"/>
      <c r="T394" s="261"/>
      <c r="U394" s="261"/>
      <c r="V394" s="261"/>
      <c r="W394" s="261"/>
      <c r="X394" s="261"/>
      <c r="Y394" s="261"/>
      <c r="Z394" s="2"/>
      <c r="AA394" s="2"/>
      <c r="AB394" s="2"/>
    </row>
    <row r="395" spans="1:28" ht="16.5" customHeight="1" x14ac:dyDescent="0.25">
      <c r="A395" s="1"/>
      <c r="B395" s="6"/>
      <c r="C395" s="7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61"/>
      <c r="P395" s="261"/>
      <c r="Q395" s="261"/>
      <c r="R395" s="261"/>
      <c r="S395" s="261"/>
      <c r="T395" s="261"/>
      <c r="U395" s="261"/>
      <c r="V395" s="261"/>
      <c r="W395" s="261"/>
      <c r="X395" s="261"/>
      <c r="Y395" s="261"/>
      <c r="Z395" s="2"/>
      <c r="AA395" s="2"/>
      <c r="AB395" s="2"/>
    </row>
    <row r="396" spans="1:28" ht="16.5" customHeight="1" x14ac:dyDescent="0.25">
      <c r="A396" s="1"/>
      <c r="B396" s="6"/>
      <c r="C396" s="7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61"/>
      <c r="P396" s="261"/>
      <c r="Q396" s="261"/>
      <c r="R396" s="261"/>
      <c r="S396" s="261"/>
      <c r="T396" s="261"/>
      <c r="U396" s="261"/>
      <c r="V396" s="261"/>
      <c r="W396" s="261"/>
      <c r="X396" s="261"/>
      <c r="Y396" s="261"/>
      <c r="Z396" s="2"/>
      <c r="AA396" s="2"/>
      <c r="AB396" s="2"/>
    </row>
    <row r="397" spans="1:28" ht="16.5" customHeight="1" x14ac:dyDescent="0.25">
      <c r="A397" s="1"/>
      <c r="B397" s="6"/>
      <c r="C397" s="7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61"/>
      <c r="P397" s="261"/>
      <c r="Q397" s="261"/>
      <c r="R397" s="261"/>
      <c r="S397" s="261"/>
      <c r="T397" s="261"/>
      <c r="U397" s="261"/>
      <c r="V397" s="261"/>
      <c r="W397" s="261"/>
      <c r="X397" s="261"/>
      <c r="Y397" s="261"/>
      <c r="Z397" s="2"/>
      <c r="AA397" s="2"/>
      <c r="AB397" s="2"/>
    </row>
    <row r="398" spans="1:28" ht="16.5" customHeight="1" x14ac:dyDescent="0.25">
      <c r="A398" s="1"/>
      <c r="B398" s="6"/>
      <c r="C398" s="7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61"/>
      <c r="P398" s="261"/>
      <c r="Q398" s="261"/>
      <c r="R398" s="261"/>
      <c r="S398" s="261"/>
      <c r="T398" s="261"/>
      <c r="U398" s="261"/>
      <c r="V398" s="261"/>
      <c r="W398" s="261"/>
      <c r="X398" s="261"/>
      <c r="Y398" s="261"/>
      <c r="Z398" s="2"/>
      <c r="AA398" s="2"/>
      <c r="AB398" s="2"/>
    </row>
    <row r="399" spans="1:28" ht="16.5" customHeight="1" x14ac:dyDescent="0.25">
      <c r="A399" s="1"/>
      <c r="B399" s="6"/>
      <c r="C399" s="7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61"/>
      <c r="P399" s="261"/>
      <c r="Q399" s="261"/>
      <c r="R399" s="261"/>
      <c r="S399" s="261"/>
      <c r="T399" s="261"/>
      <c r="U399" s="261"/>
      <c r="V399" s="261"/>
      <c r="W399" s="261"/>
      <c r="X399" s="261"/>
      <c r="Y399" s="261"/>
      <c r="Z399" s="2"/>
      <c r="AA399" s="2"/>
      <c r="AB399" s="2"/>
    </row>
    <row r="400" spans="1:28" ht="16.5" customHeight="1" x14ac:dyDescent="0.25">
      <c r="A400" s="1"/>
      <c r="B400" s="6"/>
      <c r="C400" s="7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61"/>
      <c r="P400" s="261"/>
      <c r="Q400" s="261"/>
      <c r="R400" s="261"/>
      <c r="S400" s="261"/>
      <c r="T400" s="261"/>
      <c r="U400" s="261"/>
      <c r="V400" s="261"/>
      <c r="W400" s="261"/>
      <c r="X400" s="261"/>
      <c r="Y400" s="261"/>
      <c r="Z400" s="2"/>
      <c r="AA400" s="2"/>
      <c r="AB400" s="2"/>
    </row>
    <row r="401" spans="1:28" ht="16.5" customHeight="1" x14ac:dyDescent="0.25">
      <c r="A401" s="1"/>
      <c r="B401" s="6"/>
      <c r="C401" s="7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61"/>
      <c r="P401" s="261"/>
      <c r="Q401" s="261"/>
      <c r="R401" s="261"/>
      <c r="S401" s="261"/>
      <c r="T401" s="261"/>
      <c r="U401" s="261"/>
      <c r="V401" s="261"/>
      <c r="W401" s="261"/>
      <c r="X401" s="261"/>
      <c r="Y401" s="261"/>
      <c r="Z401" s="2"/>
      <c r="AA401" s="2"/>
      <c r="AB401" s="2"/>
    </row>
    <row r="402" spans="1:28" ht="16.5" customHeight="1" x14ac:dyDescent="0.25">
      <c r="A402" s="1"/>
      <c r="B402" s="6"/>
      <c r="C402" s="7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61"/>
      <c r="P402" s="261"/>
      <c r="Q402" s="261"/>
      <c r="R402" s="261"/>
      <c r="S402" s="261"/>
      <c r="T402" s="261"/>
      <c r="U402" s="261"/>
      <c r="V402" s="261"/>
      <c r="W402" s="261"/>
      <c r="X402" s="261"/>
      <c r="Y402" s="261"/>
      <c r="Z402" s="2"/>
      <c r="AA402" s="2"/>
      <c r="AB402" s="2"/>
    </row>
    <row r="403" spans="1:28" ht="16.5" customHeight="1" x14ac:dyDescent="0.25">
      <c r="A403" s="1"/>
      <c r="B403" s="6"/>
      <c r="C403" s="7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61"/>
      <c r="P403" s="261"/>
      <c r="Q403" s="261"/>
      <c r="R403" s="261"/>
      <c r="S403" s="261"/>
      <c r="T403" s="261"/>
      <c r="U403" s="261"/>
      <c r="V403" s="261"/>
      <c r="W403" s="261"/>
      <c r="X403" s="261"/>
      <c r="Y403" s="261"/>
      <c r="Z403" s="2"/>
      <c r="AA403" s="2"/>
      <c r="AB403" s="2"/>
    </row>
    <row r="404" spans="1:28" ht="16.5" customHeight="1" x14ac:dyDescent="0.25">
      <c r="A404" s="1"/>
      <c r="B404" s="6"/>
      <c r="C404" s="7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61"/>
      <c r="P404" s="261"/>
      <c r="Q404" s="261"/>
      <c r="R404" s="261"/>
      <c r="S404" s="261"/>
      <c r="T404" s="261"/>
      <c r="U404" s="261"/>
      <c r="V404" s="261"/>
      <c r="W404" s="261"/>
      <c r="X404" s="261"/>
      <c r="Y404" s="261"/>
      <c r="Z404" s="2"/>
      <c r="AA404" s="2"/>
      <c r="AB404" s="2"/>
    </row>
    <row r="405" spans="1:28" ht="16.5" customHeight="1" x14ac:dyDescent="0.25">
      <c r="A405" s="1"/>
      <c r="B405" s="6"/>
      <c r="C405" s="7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61"/>
      <c r="P405" s="261"/>
      <c r="Q405" s="261"/>
      <c r="R405" s="261"/>
      <c r="S405" s="261"/>
      <c r="T405" s="261"/>
      <c r="U405" s="261"/>
      <c r="V405" s="261"/>
      <c r="W405" s="261"/>
      <c r="X405" s="261"/>
      <c r="Y405" s="261"/>
      <c r="Z405" s="2"/>
      <c r="AA405" s="2"/>
      <c r="AB405" s="2"/>
    </row>
    <row r="406" spans="1:28" ht="16.5" customHeight="1" x14ac:dyDescent="0.25">
      <c r="A406" s="1"/>
      <c r="B406" s="6"/>
      <c r="C406" s="7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61"/>
      <c r="P406" s="261"/>
      <c r="Q406" s="261"/>
      <c r="R406" s="261"/>
      <c r="S406" s="261"/>
      <c r="T406" s="261"/>
      <c r="U406" s="261"/>
      <c r="V406" s="261"/>
      <c r="W406" s="261"/>
      <c r="X406" s="261"/>
      <c r="Y406" s="261"/>
      <c r="Z406" s="2"/>
      <c r="AA406" s="2"/>
      <c r="AB406" s="2"/>
    </row>
    <row r="407" spans="1:28" ht="16.5" customHeight="1" x14ac:dyDescent="0.25">
      <c r="A407" s="1"/>
      <c r="B407" s="6"/>
      <c r="C407" s="7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61"/>
      <c r="P407" s="261"/>
      <c r="Q407" s="261"/>
      <c r="R407" s="261"/>
      <c r="S407" s="261"/>
      <c r="T407" s="261"/>
      <c r="U407" s="261"/>
      <c r="V407" s="261"/>
      <c r="W407" s="261"/>
      <c r="X407" s="261"/>
      <c r="Y407" s="261"/>
      <c r="Z407" s="2"/>
      <c r="AA407" s="2"/>
      <c r="AB407" s="2"/>
    </row>
    <row r="408" spans="1:28" ht="16.5" customHeight="1" x14ac:dyDescent="0.25">
      <c r="A408" s="1"/>
      <c r="B408" s="6"/>
      <c r="C408" s="7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61"/>
      <c r="P408" s="261"/>
      <c r="Q408" s="261"/>
      <c r="R408" s="261"/>
      <c r="S408" s="261"/>
      <c r="T408" s="261"/>
      <c r="U408" s="261"/>
      <c r="V408" s="261"/>
      <c r="W408" s="261"/>
      <c r="X408" s="261"/>
      <c r="Y408" s="261"/>
      <c r="Z408" s="2"/>
      <c r="AA408" s="2"/>
      <c r="AB408" s="2"/>
    </row>
    <row r="409" spans="1:28" ht="16.5" customHeight="1" x14ac:dyDescent="0.25">
      <c r="A409" s="1"/>
      <c r="B409" s="6"/>
      <c r="C409" s="7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61"/>
      <c r="P409" s="261"/>
      <c r="Q409" s="261"/>
      <c r="R409" s="261"/>
      <c r="S409" s="261"/>
      <c r="T409" s="261"/>
      <c r="U409" s="261"/>
      <c r="V409" s="261"/>
      <c r="W409" s="261"/>
      <c r="X409" s="261"/>
      <c r="Y409" s="261"/>
      <c r="Z409" s="2"/>
      <c r="AA409" s="2"/>
      <c r="AB409" s="2"/>
    </row>
    <row r="410" spans="1:28" ht="16.5" customHeight="1" x14ac:dyDescent="0.25">
      <c r="A410" s="1"/>
      <c r="B410" s="6"/>
      <c r="C410" s="7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61"/>
      <c r="P410" s="261"/>
      <c r="Q410" s="261"/>
      <c r="R410" s="261"/>
      <c r="S410" s="261"/>
      <c r="T410" s="261"/>
      <c r="U410" s="261"/>
      <c r="V410" s="261"/>
      <c r="W410" s="261"/>
      <c r="X410" s="261"/>
      <c r="Y410" s="261"/>
      <c r="Z410" s="2"/>
      <c r="AA410" s="2"/>
      <c r="AB410" s="2"/>
    </row>
    <row r="411" spans="1:28" ht="16.5" customHeight="1" x14ac:dyDescent="0.25">
      <c r="A411" s="1"/>
      <c r="B411" s="6"/>
      <c r="C411" s="7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61"/>
      <c r="P411" s="261"/>
      <c r="Q411" s="261"/>
      <c r="R411" s="261"/>
      <c r="S411" s="261"/>
      <c r="T411" s="261"/>
      <c r="U411" s="261"/>
      <c r="V411" s="261"/>
      <c r="W411" s="261"/>
      <c r="X411" s="261"/>
      <c r="Y411" s="261"/>
      <c r="Z411" s="2"/>
      <c r="AA411" s="2"/>
      <c r="AB411" s="2"/>
    </row>
    <row r="412" spans="1:28" ht="16.5" customHeight="1" x14ac:dyDescent="0.25">
      <c r="A412" s="1"/>
      <c r="B412" s="6"/>
      <c r="C412" s="7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61"/>
      <c r="P412" s="261"/>
      <c r="Q412" s="261"/>
      <c r="R412" s="261"/>
      <c r="S412" s="261"/>
      <c r="T412" s="261"/>
      <c r="U412" s="261"/>
      <c r="V412" s="261"/>
      <c r="W412" s="261"/>
      <c r="X412" s="261"/>
      <c r="Y412" s="261"/>
      <c r="Z412" s="2"/>
      <c r="AA412" s="2"/>
      <c r="AB412" s="2"/>
    </row>
    <row r="413" spans="1:28" ht="16.5" customHeight="1" x14ac:dyDescent="0.25">
      <c r="A413" s="1"/>
      <c r="B413" s="6"/>
      <c r="C413" s="7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61"/>
      <c r="P413" s="261"/>
      <c r="Q413" s="261"/>
      <c r="R413" s="261"/>
      <c r="S413" s="261"/>
      <c r="T413" s="261"/>
      <c r="U413" s="261"/>
      <c r="V413" s="261"/>
      <c r="W413" s="261"/>
      <c r="X413" s="261"/>
      <c r="Y413" s="261"/>
      <c r="Z413" s="2"/>
      <c r="AA413" s="2"/>
      <c r="AB413" s="2"/>
    </row>
    <row r="414" spans="1:28" ht="16.5" customHeight="1" x14ac:dyDescent="0.25">
      <c r="A414" s="1"/>
      <c r="B414" s="6"/>
      <c r="C414" s="7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61"/>
      <c r="P414" s="261"/>
      <c r="Q414" s="261"/>
      <c r="R414" s="261"/>
      <c r="S414" s="261"/>
      <c r="T414" s="261"/>
      <c r="U414" s="261"/>
      <c r="V414" s="261"/>
      <c r="W414" s="261"/>
      <c r="X414" s="261"/>
      <c r="Y414" s="261"/>
      <c r="Z414" s="2"/>
      <c r="AA414" s="2"/>
      <c r="AB414" s="2"/>
    </row>
    <row r="415" spans="1:28" ht="16.5" customHeight="1" x14ac:dyDescent="0.25">
      <c r="A415" s="1"/>
      <c r="B415" s="6"/>
      <c r="C415" s="7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61"/>
      <c r="P415" s="261"/>
      <c r="Q415" s="261"/>
      <c r="R415" s="261"/>
      <c r="S415" s="261"/>
      <c r="T415" s="261"/>
      <c r="U415" s="261"/>
      <c r="V415" s="261"/>
      <c r="W415" s="261"/>
      <c r="X415" s="261"/>
      <c r="Y415" s="261"/>
      <c r="Z415" s="2"/>
      <c r="AA415" s="2"/>
      <c r="AB415" s="2"/>
    </row>
    <row r="416" spans="1:28" ht="16.5" customHeight="1" x14ac:dyDescent="0.25">
      <c r="A416" s="1"/>
      <c r="B416" s="6"/>
      <c r="C416" s="7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61"/>
      <c r="P416" s="261"/>
      <c r="Q416" s="261"/>
      <c r="R416" s="261"/>
      <c r="S416" s="261"/>
      <c r="T416" s="261"/>
      <c r="U416" s="261"/>
      <c r="V416" s="261"/>
      <c r="W416" s="261"/>
      <c r="X416" s="261"/>
      <c r="Y416" s="261"/>
      <c r="Z416" s="2"/>
      <c r="AA416" s="2"/>
      <c r="AB416" s="2"/>
    </row>
    <row r="417" spans="1:28" ht="16.5" customHeight="1" x14ac:dyDescent="0.25">
      <c r="A417" s="1"/>
      <c r="B417" s="6"/>
      <c r="C417" s="7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61"/>
      <c r="P417" s="261"/>
      <c r="Q417" s="261"/>
      <c r="R417" s="261"/>
      <c r="S417" s="261"/>
      <c r="T417" s="261"/>
      <c r="U417" s="261"/>
      <c r="V417" s="261"/>
      <c r="W417" s="261"/>
      <c r="X417" s="261"/>
      <c r="Y417" s="261"/>
      <c r="Z417" s="2"/>
      <c r="AA417" s="2"/>
      <c r="AB417" s="2"/>
    </row>
    <row r="418" spans="1:28" ht="16.5" customHeight="1" x14ac:dyDescent="0.25">
      <c r="A418" s="1"/>
      <c r="B418" s="6"/>
      <c r="C418" s="7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61"/>
      <c r="P418" s="261"/>
      <c r="Q418" s="261"/>
      <c r="R418" s="261"/>
      <c r="S418" s="261"/>
      <c r="T418" s="261"/>
      <c r="U418" s="261"/>
      <c r="V418" s="261"/>
      <c r="W418" s="261"/>
      <c r="X418" s="261"/>
      <c r="Y418" s="261"/>
      <c r="Z418" s="2"/>
      <c r="AA418" s="2"/>
      <c r="AB418" s="2"/>
    </row>
    <row r="419" spans="1:28" ht="16.5" customHeight="1" x14ac:dyDescent="0.25">
      <c r="A419" s="1"/>
      <c r="B419" s="6"/>
      <c r="C419" s="7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61"/>
      <c r="P419" s="261"/>
      <c r="Q419" s="261"/>
      <c r="R419" s="261"/>
      <c r="S419" s="261"/>
      <c r="T419" s="261"/>
      <c r="U419" s="261"/>
      <c r="V419" s="261"/>
      <c r="W419" s="261"/>
      <c r="X419" s="261"/>
      <c r="Y419" s="261"/>
      <c r="Z419" s="2"/>
      <c r="AA419" s="2"/>
      <c r="AB419" s="2"/>
    </row>
    <row r="420" spans="1:28" ht="16.5" customHeight="1" x14ac:dyDescent="0.25">
      <c r="A420" s="1"/>
      <c r="B420" s="6"/>
      <c r="C420" s="7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61"/>
      <c r="P420" s="261"/>
      <c r="Q420" s="261"/>
      <c r="R420" s="261"/>
      <c r="S420" s="261"/>
      <c r="T420" s="261"/>
      <c r="U420" s="261"/>
      <c r="V420" s="261"/>
      <c r="W420" s="261"/>
      <c r="X420" s="261"/>
      <c r="Y420" s="261"/>
      <c r="Z420" s="2"/>
      <c r="AA420" s="2"/>
      <c r="AB420" s="2"/>
    </row>
    <row r="421" spans="1:28" ht="16.5" customHeight="1" x14ac:dyDescent="0.25">
      <c r="A421" s="1"/>
      <c r="B421" s="6"/>
      <c r="C421" s="7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61"/>
      <c r="P421" s="261"/>
      <c r="Q421" s="261"/>
      <c r="R421" s="261"/>
      <c r="S421" s="261"/>
      <c r="T421" s="261"/>
      <c r="U421" s="261"/>
      <c r="V421" s="261"/>
      <c r="W421" s="261"/>
      <c r="X421" s="261"/>
      <c r="Y421" s="261"/>
      <c r="Z421" s="2"/>
      <c r="AA421" s="2"/>
      <c r="AB421" s="2"/>
    </row>
    <row r="422" spans="1:28" ht="16.5" customHeight="1" x14ac:dyDescent="0.25">
      <c r="A422" s="1"/>
      <c r="B422" s="6"/>
      <c r="C422" s="7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61"/>
      <c r="P422" s="261"/>
      <c r="Q422" s="261"/>
      <c r="R422" s="261"/>
      <c r="S422" s="261"/>
      <c r="T422" s="261"/>
      <c r="U422" s="261"/>
      <c r="V422" s="261"/>
      <c r="W422" s="261"/>
      <c r="X422" s="261"/>
      <c r="Y422" s="261"/>
      <c r="Z422" s="2"/>
      <c r="AA422" s="2"/>
      <c r="AB422" s="2"/>
    </row>
    <row r="423" spans="1:28" ht="16.5" customHeight="1" x14ac:dyDescent="0.25">
      <c r="A423" s="1"/>
      <c r="B423" s="6"/>
      <c r="C423" s="7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61"/>
      <c r="P423" s="261"/>
      <c r="Q423" s="261"/>
      <c r="R423" s="261"/>
      <c r="S423" s="261"/>
      <c r="T423" s="261"/>
      <c r="U423" s="261"/>
      <c r="V423" s="261"/>
      <c r="W423" s="261"/>
      <c r="X423" s="261"/>
      <c r="Y423" s="261"/>
      <c r="Z423" s="2"/>
      <c r="AA423" s="2"/>
      <c r="AB423" s="2"/>
    </row>
    <row r="424" spans="1:28" ht="16.5" customHeight="1" x14ac:dyDescent="0.25">
      <c r="A424" s="1"/>
      <c r="B424" s="6"/>
      <c r="C424" s="7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61"/>
      <c r="P424" s="261"/>
      <c r="Q424" s="261"/>
      <c r="R424" s="261"/>
      <c r="S424" s="261"/>
      <c r="T424" s="261"/>
      <c r="U424" s="261"/>
      <c r="V424" s="261"/>
      <c r="W424" s="261"/>
      <c r="X424" s="261"/>
      <c r="Y424" s="261"/>
      <c r="Z424" s="2"/>
      <c r="AA424" s="2"/>
      <c r="AB424" s="2"/>
    </row>
    <row r="425" spans="1:28" ht="16.5" customHeight="1" x14ac:dyDescent="0.25">
      <c r="A425" s="1"/>
      <c r="B425" s="6"/>
      <c r="C425" s="7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61"/>
      <c r="P425" s="261"/>
      <c r="Q425" s="261"/>
      <c r="R425" s="261"/>
      <c r="S425" s="261"/>
      <c r="T425" s="261"/>
      <c r="U425" s="261"/>
      <c r="V425" s="261"/>
      <c r="W425" s="261"/>
      <c r="X425" s="261"/>
      <c r="Y425" s="261"/>
      <c r="Z425" s="2"/>
      <c r="AA425" s="2"/>
      <c r="AB425" s="2"/>
    </row>
    <row r="426" spans="1:28" ht="16.5" customHeight="1" x14ac:dyDescent="0.25">
      <c r="A426" s="1"/>
      <c r="B426" s="6"/>
      <c r="C426" s="7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61"/>
      <c r="P426" s="261"/>
      <c r="Q426" s="261"/>
      <c r="R426" s="261"/>
      <c r="S426" s="261"/>
      <c r="T426" s="261"/>
      <c r="U426" s="261"/>
      <c r="V426" s="261"/>
      <c r="W426" s="261"/>
      <c r="X426" s="261"/>
      <c r="Y426" s="261"/>
      <c r="Z426" s="2"/>
      <c r="AA426" s="2"/>
      <c r="AB426" s="2"/>
    </row>
    <row r="427" spans="1:28" ht="16.5" customHeight="1" x14ac:dyDescent="0.25">
      <c r="A427" s="1"/>
      <c r="B427" s="6"/>
      <c r="C427" s="7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61"/>
      <c r="P427" s="261"/>
      <c r="Q427" s="261"/>
      <c r="R427" s="261"/>
      <c r="S427" s="261"/>
      <c r="T427" s="261"/>
      <c r="U427" s="261"/>
      <c r="V427" s="261"/>
      <c r="W427" s="261"/>
      <c r="X427" s="261"/>
      <c r="Y427" s="261"/>
      <c r="Z427" s="2"/>
      <c r="AA427" s="2"/>
      <c r="AB427" s="2"/>
    </row>
    <row r="428" spans="1:28" ht="16.5" customHeight="1" x14ac:dyDescent="0.25">
      <c r="A428" s="1"/>
      <c r="B428" s="6"/>
      <c r="C428" s="7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61"/>
      <c r="P428" s="261"/>
      <c r="Q428" s="261"/>
      <c r="R428" s="261"/>
      <c r="S428" s="261"/>
      <c r="T428" s="261"/>
      <c r="U428" s="261"/>
      <c r="V428" s="261"/>
      <c r="W428" s="261"/>
      <c r="X428" s="261"/>
      <c r="Y428" s="261"/>
      <c r="Z428" s="2"/>
      <c r="AA428" s="2"/>
      <c r="AB428" s="2"/>
    </row>
    <row r="429" spans="1:28" ht="16.5" customHeight="1" x14ac:dyDescent="0.25">
      <c r="A429" s="1"/>
      <c r="B429" s="6"/>
      <c r="C429" s="7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61"/>
      <c r="P429" s="261"/>
      <c r="Q429" s="261"/>
      <c r="R429" s="261"/>
      <c r="S429" s="261"/>
      <c r="T429" s="261"/>
      <c r="U429" s="261"/>
      <c r="V429" s="261"/>
      <c r="W429" s="261"/>
      <c r="X429" s="261"/>
      <c r="Y429" s="261"/>
      <c r="Z429" s="2"/>
      <c r="AA429" s="2"/>
      <c r="AB429" s="2"/>
    </row>
    <row r="430" spans="1:28" ht="16.5" customHeight="1" x14ac:dyDescent="0.25">
      <c r="A430" s="1"/>
      <c r="B430" s="6"/>
      <c r="C430" s="7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61"/>
      <c r="P430" s="261"/>
      <c r="Q430" s="261"/>
      <c r="R430" s="261"/>
      <c r="S430" s="261"/>
      <c r="T430" s="261"/>
      <c r="U430" s="261"/>
      <c r="V430" s="261"/>
      <c r="W430" s="261"/>
      <c r="X430" s="261"/>
      <c r="Y430" s="261"/>
      <c r="Z430" s="2"/>
      <c r="AA430" s="2"/>
      <c r="AB430" s="2"/>
    </row>
    <row r="431" spans="1:28" ht="16.5" customHeight="1" x14ac:dyDescent="0.25">
      <c r="A431" s="1"/>
      <c r="B431" s="6"/>
      <c r="C431" s="7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61"/>
      <c r="P431" s="261"/>
      <c r="Q431" s="261"/>
      <c r="R431" s="261"/>
      <c r="S431" s="261"/>
      <c r="T431" s="261"/>
      <c r="U431" s="261"/>
      <c r="V431" s="261"/>
      <c r="W431" s="261"/>
      <c r="X431" s="261"/>
      <c r="Y431" s="261"/>
      <c r="Z431" s="2"/>
      <c r="AA431" s="2"/>
      <c r="AB431" s="2"/>
    </row>
    <row r="432" spans="1:28" ht="16.5" customHeight="1" x14ac:dyDescent="0.25">
      <c r="A432" s="1"/>
      <c r="B432" s="6"/>
      <c r="C432" s="7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61"/>
      <c r="P432" s="261"/>
      <c r="Q432" s="261"/>
      <c r="R432" s="261"/>
      <c r="S432" s="261"/>
      <c r="T432" s="261"/>
      <c r="U432" s="261"/>
      <c r="V432" s="261"/>
      <c r="W432" s="261"/>
      <c r="X432" s="261"/>
      <c r="Y432" s="261"/>
      <c r="Z432" s="2"/>
      <c r="AA432" s="2"/>
      <c r="AB432" s="2"/>
    </row>
    <row r="433" spans="1:28" ht="16.5" customHeight="1" x14ac:dyDescent="0.25">
      <c r="A433" s="1"/>
      <c r="B433" s="6"/>
      <c r="C433" s="7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61"/>
      <c r="P433" s="261"/>
      <c r="Q433" s="261"/>
      <c r="R433" s="261"/>
      <c r="S433" s="261"/>
      <c r="T433" s="261"/>
      <c r="U433" s="261"/>
      <c r="V433" s="261"/>
      <c r="W433" s="261"/>
      <c r="X433" s="261"/>
      <c r="Y433" s="261"/>
      <c r="Z433" s="2"/>
      <c r="AA433" s="2"/>
      <c r="AB433" s="2"/>
    </row>
    <row r="434" spans="1:28" ht="16.5" customHeight="1" x14ac:dyDescent="0.25">
      <c r="A434" s="1"/>
      <c r="B434" s="6"/>
      <c r="C434" s="7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61"/>
      <c r="P434" s="261"/>
      <c r="Q434" s="261"/>
      <c r="R434" s="261"/>
      <c r="S434" s="261"/>
      <c r="T434" s="261"/>
      <c r="U434" s="261"/>
      <c r="V434" s="261"/>
      <c r="W434" s="261"/>
      <c r="X434" s="261"/>
      <c r="Y434" s="261"/>
      <c r="Z434" s="2"/>
      <c r="AA434" s="2"/>
      <c r="AB434" s="2"/>
    </row>
    <row r="435" spans="1:28" ht="16.5" customHeight="1" x14ac:dyDescent="0.25">
      <c r="A435" s="1"/>
      <c r="B435" s="6"/>
      <c r="C435" s="7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61"/>
      <c r="P435" s="261"/>
      <c r="Q435" s="261"/>
      <c r="R435" s="261"/>
      <c r="S435" s="261"/>
      <c r="T435" s="261"/>
      <c r="U435" s="261"/>
      <c r="V435" s="261"/>
      <c r="W435" s="261"/>
      <c r="X435" s="261"/>
      <c r="Y435" s="261"/>
      <c r="Z435" s="2"/>
      <c r="AA435" s="2"/>
      <c r="AB435" s="2"/>
    </row>
    <row r="436" spans="1:28" ht="16.5" customHeight="1" x14ac:dyDescent="0.25">
      <c r="A436" s="1"/>
      <c r="B436" s="6"/>
      <c r="C436" s="7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61"/>
      <c r="P436" s="261"/>
      <c r="Q436" s="261"/>
      <c r="R436" s="261"/>
      <c r="S436" s="261"/>
      <c r="T436" s="261"/>
      <c r="U436" s="261"/>
      <c r="V436" s="261"/>
      <c r="W436" s="261"/>
      <c r="X436" s="261"/>
      <c r="Y436" s="261"/>
      <c r="Z436" s="2"/>
      <c r="AA436" s="2"/>
      <c r="AB436" s="2"/>
    </row>
    <row r="437" spans="1:28" ht="16.5" customHeight="1" x14ac:dyDescent="0.25">
      <c r="A437" s="1"/>
      <c r="B437" s="6"/>
      <c r="C437" s="7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61"/>
      <c r="P437" s="261"/>
      <c r="Q437" s="261"/>
      <c r="R437" s="261"/>
      <c r="S437" s="261"/>
      <c r="T437" s="261"/>
      <c r="U437" s="261"/>
      <c r="V437" s="261"/>
      <c r="W437" s="261"/>
      <c r="X437" s="261"/>
      <c r="Y437" s="261"/>
      <c r="Z437" s="2"/>
      <c r="AA437" s="2"/>
      <c r="AB437" s="2"/>
    </row>
    <row r="438" spans="1:28" ht="16.5" customHeight="1" x14ac:dyDescent="0.25">
      <c r="A438" s="1"/>
      <c r="B438" s="6"/>
      <c r="C438" s="7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61"/>
      <c r="P438" s="261"/>
      <c r="Q438" s="261"/>
      <c r="R438" s="261"/>
      <c r="S438" s="261"/>
      <c r="T438" s="261"/>
      <c r="U438" s="261"/>
      <c r="V438" s="261"/>
      <c r="W438" s="261"/>
      <c r="X438" s="261"/>
      <c r="Y438" s="261"/>
      <c r="Z438" s="2"/>
      <c r="AA438" s="2"/>
      <c r="AB438" s="2"/>
    </row>
    <row r="439" spans="1:28" ht="16.5" customHeight="1" x14ac:dyDescent="0.25">
      <c r="A439" s="1"/>
      <c r="B439" s="6"/>
      <c r="C439" s="7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61"/>
      <c r="P439" s="261"/>
      <c r="Q439" s="261"/>
      <c r="R439" s="261"/>
      <c r="S439" s="261"/>
      <c r="T439" s="261"/>
      <c r="U439" s="261"/>
      <c r="V439" s="261"/>
      <c r="W439" s="261"/>
      <c r="X439" s="261"/>
      <c r="Y439" s="261"/>
      <c r="Z439" s="2"/>
      <c r="AA439" s="2"/>
      <c r="AB439" s="2"/>
    </row>
    <row r="440" spans="1:28" ht="16.5" customHeight="1" x14ac:dyDescent="0.25">
      <c r="A440" s="1"/>
      <c r="B440" s="6"/>
      <c r="C440" s="7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61"/>
      <c r="P440" s="261"/>
      <c r="Q440" s="261"/>
      <c r="R440" s="261"/>
      <c r="S440" s="261"/>
      <c r="T440" s="261"/>
      <c r="U440" s="261"/>
      <c r="V440" s="261"/>
      <c r="W440" s="261"/>
      <c r="X440" s="261"/>
      <c r="Y440" s="261"/>
      <c r="Z440" s="2"/>
      <c r="AA440" s="2"/>
      <c r="AB440" s="2"/>
    </row>
    <row r="441" spans="1:28" ht="16.5" customHeight="1" x14ac:dyDescent="0.25">
      <c r="A441" s="1"/>
      <c r="B441" s="6"/>
      <c r="C441" s="7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61"/>
      <c r="P441" s="261"/>
      <c r="Q441" s="261"/>
      <c r="R441" s="261"/>
      <c r="S441" s="261"/>
      <c r="T441" s="261"/>
      <c r="U441" s="261"/>
      <c r="V441" s="261"/>
      <c r="W441" s="261"/>
      <c r="X441" s="261"/>
      <c r="Y441" s="261"/>
      <c r="Z441" s="2"/>
      <c r="AA441" s="2"/>
      <c r="AB441" s="2"/>
    </row>
    <row r="442" spans="1:28" ht="16.5" customHeight="1" x14ac:dyDescent="0.25">
      <c r="A442" s="1"/>
      <c r="B442" s="6"/>
      <c r="C442" s="7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61"/>
      <c r="P442" s="261"/>
      <c r="Q442" s="261"/>
      <c r="R442" s="261"/>
      <c r="S442" s="261"/>
      <c r="T442" s="261"/>
      <c r="U442" s="261"/>
      <c r="V442" s="261"/>
      <c r="W442" s="261"/>
      <c r="X442" s="261"/>
      <c r="Y442" s="261"/>
      <c r="Z442" s="2"/>
      <c r="AA442" s="2"/>
      <c r="AB442" s="2"/>
    </row>
    <row r="443" spans="1:28" ht="16.5" customHeight="1" x14ac:dyDescent="0.25">
      <c r="A443" s="1"/>
      <c r="B443" s="6"/>
      <c r="C443" s="7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61"/>
      <c r="P443" s="261"/>
      <c r="Q443" s="261"/>
      <c r="R443" s="261"/>
      <c r="S443" s="261"/>
      <c r="T443" s="261"/>
      <c r="U443" s="261"/>
      <c r="V443" s="261"/>
      <c r="W443" s="261"/>
      <c r="X443" s="261"/>
      <c r="Y443" s="261"/>
      <c r="Z443" s="2"/>
      <c r="AA443" s="2"/>
      <c r="AB443" s="2"/>
    </row>
    <row r="444" spans="1:28" ht="16.5" customHeight="1" x14ac:dyDescent="0.25">
      <c r="A444" s="1"/>
      <c r="B444" s="6"/>
      <c r="C444" s="7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61"/>
      <c r="P444" s="261"/>
      <c r="Q444" s="261"/>
      <c r="R444" s="261"/>
      <c r="S444" s="261"/>
      <c r="T444" s="261"/>
      <c r="U444" s="261"/>
      <c r="V444" s="261"/>
      <c r="W444" s="261"/>
      <c r="X444" s="261"/>
      <c r="Y444" s="261"/>
      <c r="Z444" s="2"/>
      <c r="AA444" s="2"/>
      <c r="AB444" s="2"/>
    </row>
    <row r="445" spans="1:28" ht="16.5" customHeight="1" x14ac:dyDescent="0.25">
      <c r="A445" s="1"/>
      <c r="B445" s="6"/>
      <c r="C445" s="7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61"/>
      <c r="P445" s="261"/>
      <c r="Q445" s="261"/>
      <c r="R445" s="261"/>
      <c r="S445" s="261"/>
      <c r="T445" s="261"/>
      <c r="U445" s="261"/>
      <c r="V445" s="261"/>
      <c r="W445" s="261"/>
      <c r="X445" s="261"/>
      <c r="Y445" s="261"/>
      <c r="Z445" s="2"/>
      <c r="AA445" s="2"/>
      <c r="AB445" s="2"/>
    </row>
    <row r="446" spans="1:28" ht="16.5" customHeight="1" x14ac:dyDescent="0.25">
      <c r="A446" s="1"/>
      <c r="B446" s="6"/>
      <c r="C446" s="7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61"/>
      <c r="P446" s="261"/>
      <c r="Q446" s="261"/>
      <c r="R446" s="261"/>
      <c r="S446" s="261"/>
      <c r="T446" s="261"/>
      <c r="U446" s="261"/>
      <c r="V446" s="261"/>
      <c r="W446" s="261"/>
      <c r="X446" s="261"/>
      <c r="Y446" s="261"/>
      <c r="Z446" s="2"/>
      <c r="AA446" s="2"/>
      <c r="AB446" s="2"/>
    </row>
    <row r="447" spans="1:28" ht="16.5" customHeight="1" x14ac:dyDescent="0.25">
      <c r="A447" s="1"/>
      <c r="B447" s="6"/>
      <c r="C447" s="7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61"/>
      <c r="P447" s="261"/>
      <c r="Q447" s="261"/>
      <c r="R447" s="261"/>
      <c r="S447" s="261"/>
      <c r="T447" s="261"/>
      <c r="U447" s="261"/>
      <c r="V447" s="261"/>
      <c r="W447" s="261"/>
      <c r="X447" s="261"/>
      <c r="Y447" s="261"/>
      <c r="Z447" s="2"/>
      <c r="AA447" s="2"/>
      <c r="AB447" s="2"/>
    </row>
    <row r="448" spans="1:28" ht="16.5" customHeight="1" x14ac:dyDescent="0.25">
      <c r="A448" s="1"/>
      <c r="B448" s="6"/>
      <c r="C448" s="7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61"/>
      <c r="P448" s="261"/>
      <c r="Q448" s="261"/>
      <c r="R448" s="261"/>
      <c r="S448" s="261"/>
      <c r="T448" s="261"/>
      <c r="U448" s="261"/>
      <c r="V448" s="261"/>
      <c r="W448" s="261"/>
      <c r="X448" s="261"/>
      <c r="Y448" s="261"/>
      <c r="Z448" s="2"/>
      <c r="AA448" s="2"/>
      <c r="AB448" s="2"/>
    </row>
    <row r="449" spans="1:28" ht="16.5" customHeight="1" x14ac:dyDescent="0.25">
      <c r="A449" s="1"/>
      <c r="B449" s="6"/>
      <c r="C449" s="7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61"/>
      <c r="P449" s="261"/>
      <c r="Q449" s="261"/>
      <c r="R449" s="261"/>
      <c r="S449" s="261"/>
      <c r="T449" s="261"/>
      <c r="U449" s="261"/>
      <c r="V449" s="261"/>
      <c r="W449" s="261"/>
      <c r="X449" s="261"/>
      <c r="Y449" s="261"/>
      <c r="Z449" s="2"/>
      <c r="AA449" s="2"/>
      <c r="AB449" s="2"/>
    </row>
    <row r="450" spans="1:28" ht="16.5" customHeight="1" x14ac:dyDescent="0.25">
      <c r="A450" s="1"/>
      <c r="B450" s="6"/>
      <c r="C450" s="7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61"/>
      <c r="P450" s="261"/>
      <c r="Q450" s="261"/>
      <c r="R450" s="261"/>
      <c r="S450" s="261"/>
      <c r="T450" s="261"/>
      <c r="U450" s="261"/>
      <c r="V450" s="261"/>
      <c r="W450" s="261"/>
      <c r="X450" s="261"/>
      <c r="Y450" s="261"/>
      <c r="Z450" s="2"/>
      <c r="AA450" s="2"/>
      <c r="AB450" s="2"/>
    </row>
    <row r="451" spans="1:28" ht="16.5" customHeight="1" x14ac:dyDescent="0.25">
      <c r="A451" s="1"/>
      <c r="B451" s="6"/>
      <c r="C451" s="7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61"/>
      <c r="P451" s="261"/>
      <c r="Q451" s="261"/>
      <c r="R451" s="261"/>
      <c r="S451" s="261"/>
      <c r="T451" s="261"/>
      <c r="U451" s="261"/>
      <c r="V451" s="261"/>
      <c r="W451" s="261"/>
      <c r="X451" s="261"/>
      <c r="Y451" s="261"/>
      <c r="Z451" s="2"/>
      <c r="AA451" s="2"/>
      <c r="AB451" s="2"/>
    </row>
    <row r="452" spans="1:28" ht="16.5" customHeight="1" x14ac:dyDescent="0.25">
      <c r="A452" s="1"/>
      <c r="B452" s="6"/>
      <c r="C452" s="7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61"/>
      <c r="P452" s="261"/>
      <c r="Q452" s="261"/>
      <c r="R452" s="261"/>
      <c r="S452" s="261"/>
      <c r="T452" s="261"/>
      <c r="U452" s="261"/>
      <c r="V452" s="261"/>
      <c r="W452" s="261"/>
      <c r="X452" s="261"/>
      <c r="Y452" s="261"/>
      <c r="Z452" s="2"/>
      <c r="AA452" s="2"/>
      <c r="AB452" s="2"/>
    </row>
    <row r="453" spans="1:28" ht="16.5" customHeight="1" x14ac:dyDescent="0.25">
      <c r="A453" s="1"/>
      <c r="B453" s="6"/>
      <c r="C453" s="7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61"/>
      <c r="P453" s="261"/>
      <c r="Q453" s="261"/>
      <c r="R453" s="261"/>
      <c r="S453" s="261"/>
      <c r="T453" s="261"/>
      <c r="U453" s="261"/>
      <c r="V453" s="261"/>
      <c r="W453" s="261"/>
      <c r="X453" s="261"/>
      <c r="Y453" s="261"/>
      <c r="Z453" s="2"/>
      <c r="AA453" s="2"/>
      <c r="AB453" s="2"/>
    </row>
    <row r="454" spans="1:28" ht="16.5" customHeight="1" x14ac:dyDescent="0.25">
      <c r="A454" s="1"/>
      <c r="B454" s="6"/>
      <c r="C454" s="7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61"/>
      <c r="P454" s="261"/>
      <c r="Q454" s="261"/>
      <c r="R454" s="261"/>
      <c r="S454" s="261"/>
      <c r="T454" s="261"/>
      <c r="U454" s="261"/>
      <c r="V454" s="261"/>
      <c r="W454" s="261"/>
      <c r="X454" s="261"/>
      <c r="Y454" s="261"/>
      <c r="Z454" s="2"/>
      <c r="AA454" s="2"/>
      <c r="AB454" s="2"/>
    </row>
    <row r="455" spans="1:28" ht="16.5" customHeight="1" x14ac:dyDescent="0.25">
      <c r="A455" s="1"/>
      <c r="B455" s="6"/>
      <c r="C455" s="7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61"/>
      <c r="P455" s="261"/>
      <c r="Q455" s="261"/>
      <c r="R455" s="261"/>
      <c r="S455" s="261"/>
      <c r="T455" s="261"/>
      <c r="U455" s="261"/>
      <c r="V455" s="261"/>
      <c r="W455" s="261"/>
      <c r="X455" s="261"/>
      <c r="Y455" s="261"/>
      <c r="Z455" s="2"/>
      <c r="AA455" s="2"/>
      <c r="AB455" s="2"/>
    </row>
    <row r="456" spans="1:28" ht="16.5" customHeight="1" x14ac:dyDescent="0.25">
      <c r="A456" s="1"/>
      <c r="B456" s="6"/>
      <c r="C456" s="7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61"/>
      <c r="P456" s="261"/>
      <c r="Q456" s="261"/>
      <c r="R456" s="261"/>
      <c r="S456" s="261"/>
      <c r="T456" s="261"/>
      <c r="U456" s="261"/>
      <c r="V456" s="261"/>
      <c r="W456" s="261"/>
      <c r="X456" s="261"/>
      <c r="Y456" s="261"/>
      <c r="Z456" s="2"/>
      <c r="AA456" s="2"/>
      <c r="AB456" s="2"/>
    </row>
    <row r="457" spans="1:28" ht="16.5" customHeight="1" x14ac:dyDescent="0.25">
      <c r="A457" s="1"/>
      <c r="B457" s="6"/>
      <c r="C457" s="7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61"/>
      <c r="P457" s="261"/>
      <c r="Q457" s="261"/>
      <c r="R457" s="261"/>
      <c r="S457" s="261"/>
      <c r="T457" s="261"/>
      <c r="U457" s="261"/>
      <c r="V457" s="261"/>
      <c r="W457" s="261"/>
      <c r="X457" s="261"/>
      <c r="Y457" s="261"/>
      <c r="Z457" s="2"/>
      <c r="AA457" s="2"/>
      <c r="AB457" s="2"/>
    </row>
    <row r="458" spans="1:28" ht="16.5" customHeight="1" x14ac:dyDescent="0.25">
      <c r="A458" s="1"/>
      <c r="B458" s="6"/>
      <c r="C458" s="7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61"/>
      <c r="P458" s="261"/>
      <c r="Q458" s="261"/>
      <c r="R458" s="261"/>
      <c r="S458" s="261"/>
      <c r="T458" s="261"/>
      <c r="U458" s="261"/>
      <c r="V458" s="261"/>
      <c r="W458" s="261"/>
      <c r="X458" s="261"/>
      <c r="Y458" s="261"/>
      <c r="Z458" s="2"/>
      <c r="AA458" s="2"/>
      <c r="AB458" s="2"/>
    </row>
    <row r="459" spans="1:28" ht="16.5" customHeight="1" x14ac:dyDescent="0.25">
      <c r="A459" s="1"/>
      <c r="B459" s="6"/>
      <c r="C459" s="7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61"/>
      <c r="P459" s="261"/>
      <c r="Q459" s="261"/>
      <c r="R459" s="261"/>
      <c r="S459" s="261"/>
      <c r="T459" s="261"/>
      <c r="U459" s="261"/>
      <c r="V459" s="261"/>
      <c r="W459" s="261"/>
      <c r="X459" s="261"/>
      <c r="Y459" s="261"/>
      <c r="Z459" s="2"/>
      <c r="AA459" s="2"/>
      <c r="AB459" s="2"/>
    </row>
    <row r="460" spans="1:28" ht="16.5" customHeight="1" x14ac:dyDescent="0.25">
      <c r="A460" s="1"/>
      <c r="B460" s="6"/>
      <c r="C460" s="7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61"/>
      <c r="P460" s="261"/>
      <c r="Q460" s="261"/>
      <c r="R460" s="261"/>
      <c r="S460" s="261"/>
      <c r="T460" s="261"/>
      <c r="U460" s="261"/>
      <c r="V460" s="261"/>
      <c r="W460" s="261"/>
      <c r="X460" s="261"/>
      <c r="Y460" s="261"/>
      <c r="Z460" s="2"/>
      <c r="AA460" s="2"/>
      <c r="AB460" s="2"/>
    </row>
    <row r="461" spans="1:28" ht="16.5" customHeight="1" x14ac:dyDescent="0.25">
      <c r="A461" s="1"/>
      <c r="B461" s="6"/>
      <c r="C461" s="7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61"/>
      <c r="P461" s="261"/>
      <c r="Q461" s="261"/>
      <c r="R461" s="261"/>
      <c r="S461" s="261"/>
      <c r="T461" s="261"/>
      <c r="U461" s="261"/>
      <c r="V461" s="261"/>
      <c r="W461" s="261"/>
      <c r="X461" s="261"/>
      <c r="Y461" s="261"/>
      <c r="Z461" s="2"/>
      <c r="AA461" s="2"/>
      <c r="AB461" s="2"/>
    </row>
    <row r="462" spans="1:28" ht="16.5" customHeight="1" x14ac:dyDescent="0.25">
      <c r="A462" s="1"/>
      <c r="B462" s="6"/>
      <c r="C462" s="7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61"/>
      <c r="P462" s="261"/>
      <c r="Q462" s="261"/>
      <c r="R462" s="261"/>
      <c r="S462" s="261"/>
      <c r="T462" s="261"/>
      <c r="U462" s="261"/>
      <c r="V462" s="261"/>
      <c r="W462" s="261"/>
      <c r="X462" s="261"/>
      <c r="Y462" s="261"/>
      <c r="Z462" s="2"/>
      <c r="AA462" s="2"/>
      <c r="AB462" s="2"/>
    </row>
    <row r="463" spans="1:28" ht="16.5" customHeight="1" x14ac:dyDescent="0.25">
      <c r="A463" s="1"/>
      <c r="B463" s="6"/>
      <c r="C463" s="7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61"/>
      <c r="P463" s="261"/>
      <c r="Q463" s="261"/>
      <c r="R463" s="261"/>
      <c r="S463" s="261"/>
      <c r="T463" s="261"/>
      <c r="U463" s="261"/>
      <c r="V463" s="261"/>
      <c r="W463" s="261"/>
      <c r="X463" s="261"/>
      <c r="Y463" s="261"/>
      <c r="Z463" s="2"/>
      <c r="AA463" s="2"/>
      <c r="AB463" s="2"/>
    </row>
    <row r="464" spans="1:28" ht="16.5" customHeight="1" x14ac:dyDescent="0.25">
      <c r="A464" s="1"/>
      <c r="B464" s="6"/>
      <c r="C464" s="7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61"/>
      <c r="P464" s="261"/>
      <c r="Q464" s="261"/>
      <c r="R464" s="261"/>
      <c r="S464" s="261"/>
      <c r="T464" s="261"/>
      <c r="U464" s="261"/>
      <c r="V464" s="261"/>
      <c r="W464" s="261"/>
      <c r="X464" s="261"/>
      <c r="Y464" s="261"/>
      <c r="Z464" s="2"/>
      <c r="AA464" s="2"/>
      <c r="AB464" s="2"/>
    </row>
    <row r="465" spans="1:28" ht="16.5" customHeight="1" x14ac:dyDescent="0.25">
      <c r="A465" s="1"/>
      <c r="B465" s="6"/>
      <c r="C465" s="7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61"/>
      <c r="P465" s="261"/>
      <c r="Q465" s="261"/>
      <c r="R465" s="261"/>
      <c r="S465" s="261"/>
      <c r="T465" s="261"/>
      <c r="U465" s="261"/>
      <c r="V465" s="261"/>
      <c r="W465" s="261"/>
      <c r="X465" s="261"/>
      <c r="Y465" s="261"/>
      <c r="Z465" s="2"/>
      <c r="AA465" s="2"/>
      <c r="AB465" s="2"/>
    </row>
    <row r="466" spans="1:28" ht="16.5" customHeight="1" x14ac:dyDescent="0.25">
      <c r="A466" s="1"/>
      <c r="B466" s="6"/>
      <c r="C466" s="7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61"/>
      <c r="P466" s="261"/>
      <c r="Q466" s="261"/>
      <c r="R466" s="261"/>
      <c r="S466" s="261"/>
      <c r="T466" s="261"/>
      <c r="U466" s="261"/>
      <c r="V466" s="261"/>
      <c r="W466" s="261"/>
      <c r="X466" s="261"/>
      <c r="Y466" s="261"/>
      <c r="Z466" s="2"/>
      <c r="AA466" s="2"/>
      <c r="AB466" s="2"/>
    </row>
    <row r="467" spans="1:28" ht="16.5" customHeight="1" x14ac:dyDescent="0.25">
      <c r="A467" s="1"/>
      <c r="B467" s="6"/>
      <c r="C467" s="7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61"/>
      <c r="P467" s="261"/>
      <c r="Q467" s="261"/>
      <c r="R467" s="261"/>
      <c r="S467" s="261"/>
      <c r="T467" s="261"/>
      <c r="U467" s="261"/>
      <c r="V467" s="261"/>
      <c r="W467" s="261"/>
      <c r="X467" s="261"/>
      <c r="Y467" s="261"/>
      <c r="Z467" s="2"/>
      <c r="AA467" s="2"/>
      <c r="AB467" s="2"/>
    </row>
    <row r="468" spans="1:28" ht="16.5" customHeight="1" x14ac:dyDescent="0.25">
      <c r="A468" s="1"/>
      <c r="B468" s="6"/>
      <c r="C468" s="7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61"/>
      <c r="P468" s="261"/>
      <c r="Q468" s="261"/>
      <c r="R468" s="261"/>
      <c r="S468" s="261"/>
      <c r="T468" s="261"/>
      <c r="U468" s="261"/>
      <c r="V468" s="261"/>
      <c r="W468" s="261"/>
      <c r="X468" s="261"/>
      <c r="Y468" s="261"/>
      <c r="Z468" s="2"/>
      <c r="AA468" s="2"/>
      <c r="AB468" s="2"/>
    </row>
    <row r="469" spans="1:28" ht="16.5" customHeight="1" x14ac:dyDescent="0.25">
      <c r="A469" s="1"/>
      <c r="B469" s="6"/>
      <c r="C469" s="7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61"/>
      <c r="P469" s="261"/>
      <c r="Q469" s="261"/>
      <c r="R469" s="261"/>
      <c r="S469" s="261"/>
      <c r="T469" s="261"/>
      <c r="U469" s="261"/>
      <c r="V469" s="261"/>
      <c r="W469" s="261"/>
      <c r="X469" s="261"/>
      <c r="Y469" s="261"/>
      <c r="Z469" s="2"/>
      <c r="AA469" s="2"/>
      <c r="AB469" s="2"/>
    </row>
    <row r="470" spans="1:28" ht="16.5" customHeight="1" x14ac:dyDescent="0.25">
      <c r="A470" s="1"/>
      <c r="B470" s="6"/>
      <c r="C470" s="7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61"/>
      <c r="P470" s="261"/>
      <c r="Q470" s="261"/>
      <c r="R470" s="261"/>
      <c r="S470" s="261"/>
      <c r="T470" s="261"/>
      <c r="U470" s="261"/>
      <c r="V470" s="261"/>
      <c r="W470" s="261"/>
      <c r="X470" s="261"/>
      <c r="Y470" s="261"/>
      <c r="Z470" s="2"/>
      <c r="AA470" s="2"/>
      <c r="AB470" s="2"/>
    </row>
    <row r="471" spans="1:28" ht="16.5" customHeight="1" x14ac:dyDescent="0.25">
      <c r="A471" s="1"/>
      <c r="B471" s="6"/>
      <c r="C471" s="7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61"/>
      <c r="P471" s="261"/>
      <c r="Q471" s="261"/>
      <c r="R471" s="261"/>
      <c r="S471" s="261"/>
      <c r="T471" s="261"/>
      <c r="U471" s="261"/>
      <c r="V471" s="261"/>
      <c r="W471" s="261"/>
      <c r="X471" s="261"/>
      <c r="Y471" s="261"/>
      <c r="Z471" s="2"/>
      <c r="AA471" s="2"/>
      <c r="AB471" s="2"/>
    </row>
    <row r="472" spans="1:28" ht="16.5" customHeight="1" x14ac:dyDescent="0.25">
      <c r="A472" s="1"/>
      <c r="B472" s="6"/>
      <c r="C472" s="7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61"/>
      <c r="P472" s="261"/>
      <c r="Q472" s="261"/>
      <c r="R472" s="261"/>
      <c r="S472" s="261"/>
      <c r="T472" s="261"/>
      <c r="U472" s="261"/>
      <c r="V472" s="261"/>
      <c r="W472" s="261"/>
      <c r="X472" s="261"/>
      <c r="Y472" s="261"/>
      <c r="Z472" s="2"/>
      <c r="AA472" s="2"/>
      <c r="AB472" s="2"/>
    </row>
    <row r="473" spans="1:28" ht="16.5" customHeight="1" x14ac:dyDescent="0.25">
      <c r="A473" s="1"/>
      <c r="B473" s="6"/>
      <c r="C473" s="7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61"/>
      <c r="P473" s="261"/>
      <c r="Q473" s="261"/>
      <c r="R473" s="261"/>
      <c r="S473" s="261"/>
      <c r="T473" s="261"/>
      <c r="U473" s="261"/>
      <c r="V473" s="261"/>
      <c r="W473" s="261"/>
      <c r="X473" s="261"/>
      <c r="Y473" s="261"/>
      <c r="Z473" s="2"/>
      <c r="AA473" s="2"/>
      <c r="AB473" s="2"/>
    </row>
    <row r="474" spans="1:28" ht="16.5" customHeight="1" x14ac:dyDescent="0.25">
      <c r="A474" s="1"/>
      <c r="B474" s="6"/>
      <c r="C474" s="7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61"/>
      <c r="P474" s="261"/>
      <c r="Q474" s="261"/>
      <c r="R474" s="261"/>
      <c r="S474" s="261"/>
      <c r="T474" s="261"/>
      <c r="U474" s="261"/>
      <c r="V474" s="261"/>
      <c r="W474" s="261"/>
      <c r="X474" s="261"/>
      <c r="Y474" s="261"/>
      <c r="Z474" s="2"/>
      <c r="AA474" s="2"/>
      <c r="AB474" s="2"/>
    </row>
    <row r="475" spans="1:28" ht="16.5" customHeight="1" x14ac:dyDescent="0.25">
      <c r="A475" s="1"/>
      <c r="B475" s="6"/>
      <c r="C475" s="7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61"/>
      <c r="P475" s="261"/>
      <c r="Q475" s="261"/>
      <c r="R475" s="261"/>
      <c r="S475" s="261"/>
      <c r="T475" s="261"/>
      <c r="U475" s="261"/>
      <c r="V475" s="261"/>
      <c r="W475" s="261"/>
      <c r="X475" s="261"/>
      <c r="Y475" s="261"/>
      <c r="Z475" s="2"/>
      <c r="AA475" s="2"/>
      <c r="AB475" s="2"/>
    </row>
    <row r="476" spans="1:28" ht="16.5" customHeight="1" x14ac:dyDescent="0.25">
      <c r="A476" s="1"/>
      <c r="B476" s="6"/>
      <c r="C476" s="7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61"/>
      <c r="P476" s="261"/>
      <c r="Q476" s="261"/>
      <c r="R476" s="261"/>
      <c r="S476" s="261"/>
      <c r="T476" s="261"/>
      <c r="U476" s="261"/>
      <c r="V476" s="261"/>
      <c r="W476" s="261"/>
      <c r="X476" s="261"/>
      <c r="Y476" s="261"/>
      <c r="Z476" s="2"/>
      <c r="AA476" s="2"/>
      <c r="AB476" s="2"/>
    </row>
    <row r="477" spans="1:28" ht="16.5" customHeight="1" x14ac:dyDescent="0.25">
      <c r="A477" s="1"/>
      <c r="B477" s="6"/>
      <c r="C477" s="7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61"/>
      <c r="P477" s="261"/>
      <c r="Q477" s="261"/>
      <c r="R477" s="261"/>
      <c r="S477" s="261"/>
      <c r="T477" s="261"/>
      <c r="U477" s="261"/>
      <c r="V477" s="261"/>
      <c r="W477" s="261"/>
      <c r="X477" s="261"/>
      <c r="Y477" s="261"/>
      <c r="Z477" s="2"/>
      <c r="AA477" s="2"/>
      <c r="AB477" s="2"/>
    </row>
    <row r="478" spans="1:28" ht="16.5" customHeight="1" x14ac:dyDescent="0.25">
      <c r="A478" s="1"/>
      <c r="B478" s="6"/>
      <c r="C478" s="7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61"/>
      <c r="P478" s="261"/>
      <c r="Q478" s="261"/>
      <c r="R478" s="261"/>
      <c r="S478" s="261"/>
      <c r="T478" s="261"/>
      <c r="U478" s="261"/>
      <c r="V478" s="261"/>
      <c r="W478" s="261"/>
      <c r="X478" s="261"/>
      <c r="Y478" s="261"/>
      <c r="Z478" s="2"/>
      <c r="AA478" s="2"/>
      <c r="AB478" s="2"/>
    </row>
    <row r="479" spans="1:28" ht="16.5" customHeight="1" x14ac:dyDescent="0.25">
      <c r="A479" s="1"/>
      <c r="B479" s="6"/>
      <c r="C479" s="7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61"/>
      <c r="P479" s="261"/>
      <c r="Q479" s="261"/>
      <c r="R479" s="261"/>
      <c r="S479" s="261"/>
      <c r="T479" s="261"/>
      <c r="U479" s="261"/>
      <c r="V479" s="261"/>
      <c r="W479" s="261"/>
      <c r="X479" s="261"/>
      <c r="Y479" s="261"/>
      <c r="Z479" s="2"/>
      <c r="AA479" s="2"/>
      <c r="AB479" s="2"/>
    </row>
    <row r="480" spans="1:28" ht="16.5" customHeight="1" x14ac:dyDescent="0.25">
      <c r="A480" s="1"/>
      <c r="B480" s="6"/>
      <c r="C480" s="7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61"/>
      <c r="P480" s="261"/>
      <c r="Q480" s="261"/>
      <c r="R480" s="261"/>
      <c r="S480" s="261"/>
      <c r="T480" s="261"/>
      <c r="U480" s="261"/>
      <c r="V480" s="261"/>
      <c r="W480" s="261"/>
      <c r="X480" s="261"/>
      <c r="Y480" s="261"/>
      <c r="Z480" s="2"/>
      <c r="AA480" s="2"/>
      <c r="AB480" s="2"/>
    </row>
    <row r="481" spans="1:28" ht="16.5" customHeight="1" x14ac:dyDescent="0.25">
      <c r="A481" s="1"/>
      <c r="B481" s="6"/>
      <c r="C481" s="7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61"/>
      <c r="P481" s="261"/>
      <c r="Q481" s="261"/>
      <c r="R481" s="261"/>
      <c r="S481" s="261"/>
      <c r="T481" s="261"/>
      <c r="U481" s="261"/>
      <c r="V481" s="261"/>
      <c r="W481" s="261"/>
      <c r="X481" s="261"/>
      <c r="Y481" s="261"/>
      <c r="Z481" s="2"/>
      <c r="AA481" s="2"/>
      <c r="AB481" s="2"/>
    </row>
    <row r="482" spans="1:28" ht="16.5" customHeight="1" x14ac:dyDescent="0.25">
      <c r="A482" s="1"/>
      <c r="B482" s="6"/>
      <c r="C482" s="7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61"/>
      <c r="P482" s="261"/>
      <c r="Q482" s="261"/>
      <c r="R482" s="261"/>
      <c r="S482" s="261"/>
      <c r="T482" s="261"/>
      <c r="U482" s="261"/>
      <c r="V482" s="261"/>
      <c r="W482" s="261"/>
      <c r="X482" s="261"/>
      <c r="Y482" s="261"/>
      <c r="Z482" s="2"/>
      <c r="AA482" s="2"/>
      <c r="AB482" s="2"/>
    </row>
    <row r="483" spans="1:28" ht="16.5" customHeight="1" x14ac:dyDescent="0.25">
      <c r="A483" s="1"/>
      <c r="B483" s="6"/>
      <c r="C483" s="7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61"/>
      <c r="P483" s="261"/>
      <c r="Q483" s="261"/>
      <c r="R483" s="261"/>
      <c r="S483" s="261"/>
      <c r="T483" s="261"/>
      <c r="U483" s="261"/>
      <c r="V483" s="261"/>
      <c r="W483" s="261"/>
      <c r="X483" s="261"/>
      <c r="Y483" s="261"/>
      <c r="Z483" s="2"/>
      <c r="AA483" s="2"/>
      <c r="AB483" s="2"/>
    </row>
    <row r="484" spans="1:28" ht="16.5" customHeight="1" x14ac:dyDescent="0.25">
      <c r="A484" s="1"/>
      <c r="B484" s="6"/>
      <c r="C484" s="7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61"/>
      <c r="P484" s="261"/>
      <c r="Q484" s="261"/>
      <c r="R484" s="261"/>
      <c r="S484" s="261"/>
      <c r="T484" s="261"/>
      <c r="U484" s="261"/>
      <c r="V484" s="261"/>
      <c r="W484" s="261"/>
      <c r="X484" s="261"/>
      <c r="Y484" s="261"/>
      <c r="Z484" s="2"/>
      <c r="AA484" s="2"/>
      <c r="AB484" s="2"/>
    </row>
    <row r="485" spans="1:28" ht="16.5" customHeight="1" x14ac:dyDescent="0.25">
      <c r="A485" s="1"/>
      <c r="B485" s="6"/>
      <c r="C485" s="7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61"/>
      <c r="P485" s="261"/>
      <c r="Q485" s="261"/>
      <c r="R485" s="261"/>
      <c r="S485" s="261"/>
      <c r="T485" s="261"/>
      <c r="U485" s="261"/>
      <c r="V485" s="261"/>
      <c r="W485" s="261"/>
      <c r="X485" s="261"/>
      <c r="Y485" s="261"/>
      <c r="Z485" s="2"/>
      <c r="AA485" s="2"/>
      <c r="AB485" s="2"/>
    </row>
    <row r="486" spans="1:28" ht="16.5" customHeight="1" x14ac:dyDescent="0.25">
      <c r="A486" s="1"/>
      <c r="B486" s="6"/>
      <c r="C486" s="7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61"/>
      <c r="P486" s="261"/>
      <c r="Q486" s="261"/>
      <c r="R486" s="261"/>
      <c r="S486" s="261"/>
      <c r="T486" s="261"/>
      <c r="U486" s="261"/>
      <c r="V486" s="261"/>
      <c r="W486" s="261"/>
      <c r="X486" s="261"/>
      <c r="Y486" s="261"/>
      <c r="Z486" s="2"/>
      <c r="AA486" s="2"/>
      <c r="AB486" s="2"/>
    </row>
    <row r="487" spans="1:28" ht="16.5" customHeight="1" x14ac:dyDescent="0.25">
      <c r="A487" s="1"/>
      <c r="B487" s="6"/>
      <c r="C487" s="7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61"/>
      <c r="P487" s="261"/>
      <c r="Q487" s="261"/>
      <c r="R487" s="261"/>
      <c r="S487" s="261"/>
      <c r="T487" s="261"/>
      <c r="U487" s="261"/>
      <c r="V487" s="261"/>
      <c r="W487" s="261"/>
      <c r="X487" s="261"/>
      <c r="Y487" s="261"/>
      <c r="Z487" s="2"/>
      <c r="AA487" s="2"/>
      <c r="AB487" s="2"/>
    </row>
    <row r="488" spans="1:28" ht="16.5" customHeight="1" x14ac:dyDescent="0.25">
      <c r="A488" s="1"/>
      <c r="B488" s="6"/>
      <c r="C488" s="7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61"/>
      <c r="P488" s="261"/>
      <c r="Q488" s="261"/>
      <c r="R488" s="261"/>
      <c r="S488" s="261"/>
      <c r="T488" s="261"/>
      <c r="U488" s="261"/>
      <c r="V488" s="261"/>
      <c r="W488" s="261"/>
      <c r="X488" s="261"/>
      <c r="Y488" s="261"/>
      <c r="Z488" s="2"/>
      <c r="AA488" s="2"/>
      <c r="AB488" s="2"/>
    </row>
    <row r="489" spans="1:28" ht="16.5" customHeight="1" x14ac:dyDescent="0.25">
      <c r="A489" s="1"/>
      <c r="B489" s="6"/>
      <c r="C489" s="7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61"/>
      <c r="P489" s="261"/>
      <c r="Q489" s="261"/>
      <c r="R489" s="261"/>
      <c r="S489" s="261"/>
      <c r="T489" s="261"/>
      <c r="U489" s="261"/>
      <c r="V489" s="261"/>
      <c r="W489" s="261"/>
      <c r="X489" s="261"/>
      <c r="Y489" s="261"/>
      <c r="Z489" s="2"/>
      <c r="AA489" s="2"/>
      <c r="AB489" s="2"/>
    </row>
    <row r="490" spans="1:28" ht="16.5" customHeight="1" x14ac:dyDescent="0.25">
      <c r="A490" s="1"/>
      <c r="B490" s="6"/>
      <c r="C490" s="7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61"/>
      <c r="P490" s="261"/>
      <c r="Q490" s="261"/>
      <c r="R490" s="261"/>
      <c r="S490" s="261"/>
      <c r="T490" s="261"/>
      <c r="U490" s="261"/>
      <c r="V490" s="261"/>
      <c r="W490" s="261"/>
      <c r="X490" s="261"/>
      <c r="Y490" s="261"/>
      <c r="Z490" s="2"/>
      <c r="AA490" s="2"/>
      <c r="AB490" s="2"/>
    </row>
    <row r="491" spans="1:28" ht="16.5" customHeight="1" x14ac:dyDescent="0.25">
      <c r="A491" s="1"/>
      <c r="B491" s="6"/>
      <c r="C491" s="7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61"/>
      <c r="P491" s="261"/>
      <c r="Q491" s="261"/>
      <c r="R491" s="261"/>
      <c r="S491" s="261"/>
      <c r="T491" s="261"/>
      <c r="U491" s="261"/>
      <c r="V491" s="261"/>
      <c r="W491" s="261"/>
      <c r="X491" s="261"/>
      <c r="Y491" s="261"/>
      <c r="Z491" s="2"/>
      <c r="AA491" s="2"/>
      <c r="AB491" s="2"/>
    </row>
    <row r="492" spans="1:28" ht="16.5" customHeight="1" x14ac:dyDescent="0.25">
      <c r="A492" s="1"/>
      <c r="B492" s="6"/>
      <c r="C492" s="7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61"/>
      <c r="P492" s="261"/>
      <c r="Q492" s="261"/>
      <c r="R492" s="261"/>
      <c r="S492" s="261"/>
      <c r="T492" s="261"/>
      <c r="U492" s="261"/>
      <c r="V492" s="261"/>
      <c r="W492" s="261"/>
      <c r="X492" s="261"/>
      <c r="Y492" s="261"/>
      <c r="Z492" s="2"/>
      <c r="AA492" s="2"/>
      <c r="AB492" s="2"/>
    </row>
    <row r="493" spans="1:28" ht="16.5" customHeight="1" x14ac:dyDescent="0.25">
      <c r="A493" s="1"/>
      <c r="B493" s="6"/>
      <c r="C493" s="7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61"/>
      <c r="P493" s="261"/>
      <c r="Q493" s="261"/>
      <c r="R493" s="261"/>
      <c r="S493" s="261"/>
      <c r="T493" s="261"/>
      <c r="U493" s="261"/>
      <c r="V493" s="261"/>
      <c r="W493" s="261"/>
      <c r="X493" s="261"/>
      <c r="Y493" s="261"/>
      <c r="Z493" s="2"/>
      <c r="AA493" s="2"/>
      <c r="AB493" s="2"/>
    </row>
    <row r="494" spans="1:28" ht="16.5" customHeight="1" x14ac:dyDescent="0.25">
      <c r="A494" s="1"/>
      <c r="B494" s="6"/>
      <c r="C494" s="7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61"/>
      <c r="P494" s="261"/>
      <c r="Q494" s="261"/>
      <c r="R494" s="261"/>
      <c r="S494" s="261"/>
      <c r="T494" s="261"/>
      <c r="U494" s="261"/>
      <c r="V494" s="261"/>
      <c r="W494" s="261"/>
      <c r="X494" s="261"/>
      <c r="Y494" s="261"/>
      <c r="Z494" s="2"/>
      <c r="AA494" s="2"/>
      <c r="AB494" s="2"/>
    </row>
    <row r="495" spans="1:28" ht="16.5" customHeight="1" x14ac:dyDescent="0.25">
      <c r="A495" s="1"/>
      <c r="B495" s="6"/>
      <c r="C495" s="7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61"/>
      <c r="P495" s="261"/>
      <c r="Q495" s="261"/>
      <c r="R495" s="261"/>
      <c r="S495" s="261"/>
      <c r="T495" s="261"/>
      <c r="U495" s="261"/>
      <c r="V495" s="261"/>
      <c r="W495" s="261"/>
      <c r="X495" s="261"/>
      <c r="Y495" s="261"/>
      <c r="Z495" s="2"/>
      <c r="AA495" s="2"/>
      <c r="AB495" s="2"/>
    </row>
    <row r="496" spans="1:28" ht="16.5" customHeight="1" x14ac:dyDescent="0.25">
      <c r="A496" s="1"/>
      <c r="B496" s="6"/>
      <c r="C496" s="7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61"/>
      <c r="P496" s="261"/>
      <c r="Q496" s="261"/>
      <c r="R496" s="261"/>
      <c r="S496" s="261"/>
      <c r="T496" s="261"/>
      <c r="U496" s="261"/>
      <c r="V496" s="261"/>
      <c r="W496" s="261"/>
      <c r="X496" s="261"/>
      <c r="Y496" s="261"/>
      <c r="Z496" s="2"/>
      <c r="AA496" s="2"/>
      <c r="AB496" s="2"/>
    </row>
    <row r="497" spans="1:28" ht="16.5" customHeight="1" x14ac:dyDescent="0.25">
      <c r="A497" s="1"/>
      <c r="B497" s="6"/>
      <c r="C497" s="7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61"/>
      <c r="P497" s="261"/>
      <c r="Q497" s="261"/>
      <c r="R497" s="261"/>
      <c r="S497" s="261"/>
      <c r="T497" s="261"/>
      <c r="U497" s="261"/>
      <c r="V497" s="261"/>
      <c r="W497" s="261"/>
      <c r="X497" s="261"/>
      <c r="Y497" s="261"/>
      <c r="Z497" s="2"/>
      <c r="AA497" s="2"/>
      <c r="AB497" s="2"/>
    </row>
    <row r="498" spans="1:28" ht="16.5" customHeight="1" x14ac:dyDescent="0.25">
      <c r="A498" s="1"/>
      <c r="B498" s="6"/>
      <c r="C498" s="7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61"/>
      <c r="P498" s="261"/>
      <c r="Q498" s="261"/>
      <c r="R498" s="261"/>
      <c r="S498" s="261"/>
      <c r="T498" s="261"/>
      <c r="U498" s="261"/>
      <c r="V498" s="261"/>
      <c r="W498" s="261"/>
      <c r="X498" s="261"/>
      <c r="Y498" s="261"/>
      <c r="Z498" s="2"/>
      <c r="AA498" s="2"/>
      <c r="AB498" s="2"/>
    </row>
    <row r="499" spans="1:28" ht="16.5" customHeight="1" x14ac:dyDescent="0.25">
      <c r="A499" s="1"/>
      <c r="B499" s="6"/>
      <c r="C499" s="7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61"/>
      <c r="P499" s="261"/>
      <c r="Q499" s="261"/>
      <c r="R499" s="261"/>
      <c r="S499" s="261"/>
      <c r="T499" s="261"/>
      <c r="U499" s="261"/>
      <c r="V499" s="261"/>
      <c r="W499" s="261"/>
      <c r="X499" s="261"/>
      <c r="Y499" s="261"/>
      <c r="Z499" s="2"/>
      <c r="AA499" s="2"/>
      <c r="AB499" s="2"/>
    </row>
    <row r="500" spans="1:28" ht="16.5" customHeight="1" x14ac:dyDescent="0.25">
      <c r="A500" s="1"/>
      <c r="B500" s="6"/>
      <c r="C500" s="7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61"/>
      <c r="P500" s="261"/>
      <c r="Q500" s="261"/>
      <c r="R500" s="261"/>
      <c r="S500" s="261"/>
      <c r="T500" s="261"/>
      <c r="U500" s="261"/>
      <c r="V500" s="261"/>
      <c r="W500" s="261"/>
      <c r="X500" s="261"/>
      <c r="Y500" s="261"/>
      <c r="Z500" s="2"/>
      <c r="AA500" s="2"/>
      <c r="AB500" s="2"/>
    </row>
    <row r="501" spans="1:28" ht="16.5" customHeight="1" x14ac:dyDescent="0.25">
      <c r="A501" s="1"/>
      <c r="B501" s="6"/>
      <c r="C501" s="7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61"/>
      <c r="P501" s="261"/>
      <c r="Q501" s="261"/>
      <c r="R501" s="261"/>
      <c r="S501" s="261"/>
      <c r="T501" s="261"/>
      <c r="U501" s="261"/>
      <c r="V501" s="261"/>
      <c r="W501" s="261"/>
      <c r="X501" s="261"/>
      <c r="Y501" s="261"/>
      <c r="Z501" s="2"/>
      <c r="AA501" s="2"/>
      <c r="AB501" s="2"/>
    </row>
    <row r="502" spans="1:28" ht="16.5" customHeight="1" x14ac:dyDescent="0.25">
      <c r="A502" s="1"/>
      <c r="B502" s="6"/>
      <c r="C502" s="7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61"/>
      <c r="P502" s="261"/>
      <c r="Q502" s="261"/>
      <c r="R502" s="261"/>
      <c r="S502" s="261"/>
      <c r="T502" s="261"/>
      <c r="U502" s="261"/>
      <c r="V502" s="261"/>
      <c r="W502" s="261"/>
      <c r="X502" s="261"/>
      <c r="Y502" s="261"/>
      <c r="Z502" s="2"/>
      <c r="AA502" s="2"/>
      <c r="AB502" s="2"/>
    </row>
    <row r="503" spans="1:28" ht="16.5" customHeight="1" x14ac:dyDescent="0.25">
      <c r="A503" s="1"/>
      <c r="B503" s="6"/>
      <c r="C503" s="7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61"/>
      <c r="P503" s="261"/>
      <c r="Q503" s="261"/>
      <c r="R503" s="261"/>
      <c r="S503" s="261"/>
      <c r="T503" s="261"/>
      <c r="U503" s="261"/>
      <c r="V503" s="261"/>
      <c r="W503" s="261"/>
      <c r="X503" s="261"/>
      <c r="Y503" s="261"/>
      <c r="Z503" s="2"/>
      <c r="AA503" s="2"/>
      <c r="AB503" s="2"/>
    </row>
    <row r="504" spans="1:28" ht="16.5" customHeight="1" x14ac:dyDescent="0.25">
      <c r="A504" s="1"/>
      <c r="B504" s="6"/>
      <c r="C504" s="7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61"/>
      <c r="P504" s="261"/>
      <c r="Q504" s="261"/>
      <c r="R504" s="261"/>
      <c r="S504" s="261"/>
      <c r="T504" s="261"/>
      <c r="U504" s="261"/>
      <c r="V504" s="261"/>
      <c r="W504" s="261"/>
      <c r="X504" s="261"/>
      <c r="Y504" s="261"/>
      <c r="Z504" s="2"/>
      <c r="AA504" s="2"/>
      <c r="AB504" s="2"/>
    </row>
    <row r="505" spans="1:28" ht="16.5" customHeight="1" x14ac:dyDescent="0.25">
      <c r="A505" s="1"/>
      <c r="B505" s="6"/>
      <c r="C505" s="7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61"/>
      <c r="P505" s="261"/>
      <c r="Q505" s="261"/>
      <c r="R505" s="261"/>
      <c r="S505" s="261"/>
      <c r="T505" s="261"/>
      <c r="U505" s="261"/>
      <c r="V505" s="261"/>
      <c r="W505" s="261"/>
      <c r="X505" s="261"/>
      <c r="Y505" s="261"/>
      <c r="Z505" s="2"/>
      <c r="AA505" s="2"/>
      <c r="AB505" s="2"/>
    </row>
    <row r="506" spans="1:28" ht="16.5" customHeight="1" x14ac:dyDescent="0.25">
      <c r="A506" s="1"/>
      <c r="B506" s="6"/>
      <c r="C506" s="7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61"/>
      <c r="P506" s="261"/>
      <c r="Q506" s="261"/>
      <c r="R506" s="261"/>
      <c r="S506" s="261"/>
      <c r="T506" s="261"/>
      <c r="U506" s="261"/>
      <c r="V506" s="261"/>
      <c r="W506" s="261"/>
      <c r="X506" s="261"/>
      <c r="Y506" s="261"/>
      <c r="Z506" s="2"/>
      <c r="AA506" s="2"/>
      <c r="AB506" s="2"/>
    </row>
    <row r="507" spans="1:28" ht="16.5" customHeight="1" x14ac:dyDescent="0.25">
      <c r="A507" s="1"/>
      <c r="B507" s="6"/>
      <c r="C507" s="7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61"/>
      <c r="P507" s="261"/>
      <c r="Q507" s="261"/>
      <c r="R507" s="261"/>
      <c r="S507" s="261"/>
      <c r="T507" s="261"/>
      <c r="U507" s="261"/>
      <c r="V507" s="261"/>
      <c r="W507" s="261"/>
      <c r="X507" s="261"/>
      <c r="Y507" s="261"/>
      <c r="Z507" s="2"/>
      <c r="AA507" s="2"/>
      <c r="AB507" s="2"/>
    </row>
    <row r="508" spans="1:28" ht="16.5" customHeight="1" x14ac:dyDescent="0.25">
      <c r="A508" s="1"/>
      <c r="B508" s="6"/>
      <c r="C508" s="7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61"/>
      <c r="P508" s="261"/>
      <c r="Q508" s="261"/>
      <c r="R508" s="261"/>
      <c r="S508" s="261"/>
      <c r="T508" s="261"/>
      <c r="U508" s="261"/>
      <c r="V508" s="261"/>
      <c r="W508" s="261"/>
      <c r="X508" s="261"/>
      <c r="Y508" s="261"/>
      <c r="Z508" s="2"/>
      <c r="AA508" s="2"/>
      <c r="AB508" s="2"/>
    </row>
    <row r="509" spans="1:28" ht="16.5" customHeight="1" x14ac:dyDescent="0.25">
      <c r="A509" s="1"/>
      <c r="B509" s="6"/>
      <c r="C509" s="7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61"/>
      <c r="P509" s="261"/>
      <c r="Q509" s="261"/>
      <c r="R509" s="261"/>
      <c r="S509" s="261"/>
      <c r="T509" s="261"/>
      <c r="U509" s="261"/>
      <c r="V509" s="261"/>
      <c r="W509" s="261"/>
      <c r="X509" s="261"/>
      <c r="Y509" s="261"/>
      <c r="Z509" s="2"/>
      <c r="AA509" s="2"/>
      <c r="AB509" s="2"/>
    </row>
    <row r="510" spans="1:28" ht="16.5" customHeight="1" x14ac:dyDescent="0.25">
      <c r="A510" s="1"/>
      <c r="B510" s="6"/>
      <c r="C510" s="7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61"/>
      <c r="P510" s="261"/>
      <c r="Q510" s="261"/>
      <c r="R510" s="261"/>
      <c r="S510" s="261"/>
      <c r="T510" s="261"/>
      <c r="U510" s="261"/>
      <c r="V510" s="261"/>
      <c r="W510" s="261"/>
      <c r="X510" s="261"/>
      <c r="Y510" s="261"/>
      <c r="Z510" s="2"/>
      <c r="AA510" s="2"/>
      <c r="AB510" s="2"/>
    </row>
    <row r="511" spans="1:28" ht="16.5" customHeight="1" x14ac:dyDescent="0.25">
      <c r="A511" s="1"/>
      <c r="B511" s="6"/>
      <c r="C511" s="7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61"/>
      <c r="P511" s="261"/>
      <c r="Q511" s="261"/>
      <c r="R511" s="261"/>
      <c r="S511" s="261"/>
      <c r="T511" s="261"/>
      <c r="U511" s="261"/>
      <c r="V511" s="261"/>
      <c r="W511" s="261"/>
      <c r="X511" s="261"/>
      <c r="Y511" s="261"/>
      <c r="Z511" s="2"/>
      <c r="AA511" s="2"/>
      <c r="AB511" s="2"/>
    </row>
    <row r="512" spans="1:28" ht="16.5" customHeight="1" x14ac:dyDescent="0.25">
      <c r="A512" s="1"/>
      <c r="B512" s="6"/>
      <c r="C512" s="7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61"/>
      <c r="P512" s="261"/>
      <c r="Q512" s="261"/>
      <c r="R512" s="261"/>
      <c r="S512" s="261"/>
      <c r="T512" s="261"/>
      <c r="U512" s="261"/>
      <c r="V512" s="261"/>
      <c r="W512" s="261"/>
      <c r="X512" s="261"/>
      <c r="Y512" s="261"/>
      <c r="Z512" s="2"/>
      <c r="AA512" s="2"/>
      <c r="AB512" s="2"/>
    </row>
    <row r="513" spans="1:28" ht="16.5" customHeight="1" x14ac:dyDescent="0.25">
      <c r="A513" s="1"/>
      <c r="B513" s="6"/>
      <c r="C513" s="7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61"/>
      <c r="P513" s="261"/>
      <c r="Q513" s="261"/>
      <c r="R513" s="261"/>
      <c r="S513" s="261"/>
      <c r="T513" s="261"/>
      <c r="U513" s="261"/>
      <c r="V513" s="261"/>
      <c r="W513" s="261"/>
      <c r="X513" s="261"/>
      <c r="Y513" s="261"/>
      <c r="Z513" s="2"/>
      <c r="AA513" s="2"/>
      <c r="AB513" s="2"/>
    </row>
    <row r="514" spans="1:28" ht="16.5" customHeight="1" x14ac:dyDescent="0.25">
      <c r="A514" s="1"/>
      <c r="B514" s="6"/>
      <c r="C514" s="7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61"/>
      <c r="P514" s="261"/>
      <c r="Q514" s="261"/>
      <c r="R514" s="261"/>
      <c r="S514" s="261"/>
      <c r="T514" s="261"/>
      <c r="U514" s="261"/>
      <c r="V514" s="261"/>
      <c r="W514" s="261"/>
      <c r="X514" s="261"/>
      <c r="Y514" s="261"/>
      <c r="Z514" s="2"/>
      <c r="AA514" s="2"/>
      <c r="AB514" s="2"/>
    </row>
    <row r="515" spans="1:28" ht="16.5" customHeight="1" x14ac:dyDescent="0.25">
      <c r="A515" s="1"/>
      <c r="B515" s="6"/>
      <c r="C515" s="7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61"/>
      <c r="P515" s="261"/>
      <c r="Q515" s="261"/>
      <c r="R515" s="261"/>
      <c r="S515" s="261"/>
      <c r="T515" s="261"/>
      <c r="U515" s="261"/>
      <c r="V515" s="261"/>
      <c r="W515" s="261"/>
      <c r="X515" s="261"/>
      <c r="Y515" s="261"/>
      <c r="Z515" s="2"/>
      <c r="AA515" s="2"/>
      <c r="AB515" s="2"/>
    </row>
    <row r="516" spans="1:28" ht="16.5" customHeight="1" x14ac:dyDescent="0.25">
      <c r="A516" s="1"/>
      <c r="B516" s="6"/>
      <c r="C516" s="7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61"/>
      <c r="P516" s="261"/>
      <c r="Q516" s="261"/>
      <c r="R516" s="261"/>
      <c r="S516" s="261"/>
      <c r="T516" s="261"/>
      <c r="U516" s="261"/>
      <c r="V516" s="261"/>
      <c r="W516" s="261"/>
      <c r="X516" s="261"/>
      <c r="Y516" s="261"/>
      <c r="Z516" s="2"/>
      <c r="AA516" s="2"/>
      <c r="AB516" s="2"/>
    </row>
    <row r="517" spans="1:28" ht="16.5" customHeight="1" x14ac:dyDescent="0.25">
      <c r="A517" s="1"/>
      <c r="B517" s="6"/>
      <c r="C517" s="7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61"/>
      <c r="P517" s="261"/>
      <c r="Q517" s="261"/>
      <c r="R517" s="261"/>
      <c r="S517" s="261"/>
      <c r="T517" s="261"/>
      <c r="U517" s="261"/>
      <c r="V517" s="261"/>
      <c r="W517" s="261"/>
      <c r="X517" s="261"/>
      <c r="Y517" s="261"/>
      <c r="Z517" s="2"/>
      <c r="AA517" s="2"/>
      <c r="AB517" s="2"/>
    </row>
    <row r="518" spans="1:28" ht="16.5" customHeight="1" x14ac:dyDescent="0.25">
      <c r="A518" s="1"/>
      <c r="B518" s="6"/>
      <c r="C518" s="7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61"/>
      <c r="P518" s="261"/>
      <c r="Q518" s="261"/>
      <c r="R518" s="261"/>
      <c r="S518" s="261"/>
      <c r="T518" s="261"/>
      <c r="U518" s="261"/>
      <c r="V518" s="261"/>
      <c r="W518" s="261"/>
      <c r="X518" s="261"/>
      <c r="Y518" s="261"/>
      <c r="Z518" s="2"/>
      <c r="AA518" s="2"/>
      <c r="AB518" s="2"/>
    </row>
    <row r="519" spans="1:28" ht="16.5" customHeight="1" x14ac:dyDescent="0.25">
      <c r="A519" s="1"/>
      <c r="B519" s="6"/>
      <c r="C519" s="7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61"/>
      <c r="P519" s="261"/>
      <c r="Q519" s="261"/>
      <c r="R519" s="261"/>
      <c r="S519" s="261"/>
      <c r="T519" s="261"/>
      <c r="U519" s="261"/>
      <c r="V519" s="261"/>
      <c r="W519" s="261"/>
      <c r="X519" s="261"/>
      <c r="Y519" s="261"/>
      <c r="Z519" s="2"/>
      <c r="AA519" s="2"/>
      <c r="AB519" s="2"/>
    </row>
    <row r="520" spans="1:28" ht="16.5" customHeight="1" x14ac:dyDescent="0.25">
      <c r="A520" s="1"/>
      <c r="B520" s="6"/>
      <c r="C520" s="7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61"/>
      <c r="P520" s="261"/>
      <c r="Q520" s="261"/>
      <c r="R520" s="261"/>
      <c r="S520" s="261"/>
      <c r="T520" s="261"/>
      <c r="U520" s="261"/>
      <c r="V520" s="261"/>
      <c r="W520" s="261"/>
      <c r="X520" s="261"/>
      <c r="Y520" s="261"/>
      <c r="Z520" s="2"/>
      <c r="AA520" s="2"/>
      <c r="AB520" s="2"/>
    </row>
    <row r="521" spans="1:28" ht="16.5" customHeight="1" x14ac:dyDescent="0.25">
      <c r="A521" s="1"/>
      <c r="B521" s="6"/>
      <c r="C521" s="7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61"/>
      <c r="P521" s="261"/>
      <c r="Q521" s="261"/>
      <c r="R521" s="261"/>
      <c r="S521" s="261"/>
      <c r="T521" s="261"/>
      <c r="U521" s="261"/>
      <c r="V521" s="261"/>
      <c r="W521" s="261"/>
      <c r="X521" s="261"/>
      <c r="Y521" s="261"/>
      <c r="Z521" s="2"/>
      <c r="AA521" s="2"/>
      <c r="AB521" s="2"/>
    </row>
    <row r="522" spans="1:28" ht="16.5" customHeight="1" x14ac:dyDescent="0.25">
      <c r="A522" s="1"/>
      <c r="B522" s="6"/>
      <c r="C522" s="7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61"/>
      <c r="P522" s="261"/>
      <c r="Q522" s="261"/>
      <c r="R522" s="261"/>
      <c r="S522" s="261"/>
      <c r="T522" s="261"/>
      <c r="U522" s="261"/>
      <c r="V522" s="261"/>
      <c r="W522" s="261"/>
      <c r="X522" s="261"/>
      <c r="Y522" s="261"/>
      <c r="Z522" s="2"/>
      <c r="AA522" s="2"/>
      <c r="AB522" s="2"/>
    </row>
    <row r="523" spans="1:28" ht="16.5" customHeight="1" x14ac:dyDescent="0.25">
      <c r="A523" s="1"/>
      <c r="B523" s="6"/>
      <c r="C523" s="7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61"/>
      <c r="P523" s="261"/>
      <c r="Q523" s="261"/>
      <c r="R523" s="261"/>
      <c r="S523" s="261"/>
      <c r="T523" s="261"/>
      <c r="U523" s="261"/>
      <c r="V523" s="261"/>
      <c r="W523" s="261"/>
      <c r="X523" s="261"/>
      <c r="Y523" s="261"/>
      <c r="Z523" s="2"/>
      <c r="AA523" s="2"/>
      <c r="AB523" s="2"/>
    </row>
    <row r="524" spans="1:28" ht="16.5" customHeight="1" x14ac:dyDescent="0.25">
      <c r="A524" s="1"/>
      <c r="B524" s="6"/>
      <c r="C524" s="7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61"/>
      <c r="P524" s="261"/>
      <c r="Q524" s="261"/>
      <c r="R524" s="261"/>
      <c r="S524" s="261"/>
      <c r="T524" s="261"/>
      <c r="U524" s="261"/>
      <c r="V524" s="261"/>
      <c r="W524" s="261"/>
      <c r="X524" s="261"/>
      <c r="Y524" s="261"/>
      <c r="Z524" s="2"/>
      <c r="AA524" s="2"/>
      <c r="AB524" s="2"/>
    </row>
    <row r="525" spans="1:28" ht="16.5" customHeight="1" x14ac:dyDescent="0.25">
      <c r="A525" s="1"/>
      <c r="B525" s="6"/>
      <c r="C525" s="7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61"/>
      <c r="P525" s="261"/>
      <c r="Q525" s="261"/>
      <c r="R525" s="261"/>
      <c r="S525" s="261"/>
      <c r="T525" s="261"/>
      <c r="U525" s="261"/>
      <c r="V525" s="261"/>
      <c r="W525" s="261"/>
      <c r="X525" s="261"/>
      <c r="Y525" s="261"/>
      <c r="Z525" s="2"/>
      <c r="AA525" s="2"/>
      <c r="AB525" s="2"/>
    </row>
    <row r="526" spans="1:28" ht="16.5" customHeight="1" x14ac:dyDescent="0.25">
      <c r="A526" s="1"/>
      <c r="B526" s="6"/>
      <c r="C526" s="7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61"/>
      <c r="P526" s="261"/>
      <c r="Q526" s="261"/>
      <c r="R526" s="261"/>
      <c r="S526" s="261"/>
      <c r="T526" s="261"/>
      <c r="U526" s="261"/>
      <c r="V526" s="261"/>
      <c r="W526" s="261"/>
      <c r="X526" s="261"/>
      <c r="Y526" s="261"/>
      <c r="Z526" s="2"/>
      <c r="AA526" s="2"/>
      <c r="AB526" s="2"/>
    </row>
    <row r="527" spans="1:28" ht="16.5" customHeight="1" x14ac:dyDescent="0.25">
      <c r="A527" s="1"/>
      <c r="B527" s="6"/>
      <c r="C527" s="7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61"/>
      <c r="P527" s="261"/>
      <c r="Q527" s="261"/>
      <c r="R527" s="261"/>
      <c r="S527" s="261"/>
      <c r="T527" s="261"/>
      <c r="U527" s="261"/>
      <c r="V527" s="261"/>
      <c r="W527" s="261"/>
      <c r="X527" s="261"/>
      <c r="Y527" s="261"/>
      <c r="Z527" s="2"/>
      <c r="AA527" s="2"/>
      <c r="AB527" s="2"/>
    </row>
    <row r="528" spans="1:28" ht="16.5" customHeight="1" x14ac:dyDescent="0.25">
      <c r="A528" s="1"/>
      <c r="B528" s="6"/>
      <c r="C528" s="7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61"/>
      <c r="P528" s="261"/>
      <c r="Q528" s="261"/>
      <c r="R528" s="261"/>
      <c r="S528" s="261"/>
      <c r="T528" s="261"/>
      <c r="U528" s="261"/>
      <c r="V528" s="261"/>
      <c r="W528" s="261"/>
      <c r="X528" s="261"/>
      <c r="Y528" s="261"/>
      <c r="Z528" s="2"/>
      <c r="AA528" s="2"/>
      <c r="AB528" s="2"/>
    </row>
    <row r="529" spans="1:28" ht="16.5" customHeight="1" x14ac:dyDescent="0.25">
      <c r="A529" s="1"/>
      <c r="B529" s="6"/>
      <c r="C529" s="7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61"/>
      <c r="P529" s="261"/>
      <c r="Q529" s="261"/>
      <c r="R529" s="261"/>
      <c r="S529" s="261"/>
      <c r="T529" s="261"/>
      <c r="U529" s="261"/>
      <c r="V529" s="261"/>
      <c r="W529" s="261"/>
      <c r="X529" s="261"/>
      <c r="Y529" s="261"/>
      <c r="Z529" s="2"/>
      <c r="AA529" s="2"/>
      <c r="AB529" s="2"/>
    </row>
    <row r="530" spans="1:28" ht="16.5" customHeight="1" x14ac:dyDescent="0.25">
      <c r="A530" s="1"/>
      <c r="B530" s="6"/>
      <c r="C530" s="7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61"/>
      <c r="P530" s="261"/>
      <c r="Q530" s="261"/>
      <c r="R530" s="261"/>
      <c r="S530" s="261"/>
      <c r="T530" s="261"/>
      <c r="U530" s="261"/>
      <c r="V530" s="261"/>
      <c r="W530" s="261"/>
      <c r="X530" s="261"/>
      <c r="Y530" s="261"/>
      <c r="Z530" s="2"/>
      <c r="AA530" s="2"/>
      <c r="AB530" s="2"/>
    </row>
    <row r="531" spans="1:28" ht="16.5" customHeight="1" x14ac:dyDescent="0.25">
      <c r="A531" s="1"/>
      <c r="B531" s="6"/>
      <c r="C531" s="7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61"/>
      <c r="P531" s="261"/>
      <c r="Q531" s="261"/>
      <c r="R531" s="261"/>
      <c r="S531" s="261"/>
      <c r="T531" s="261"/>
      <c r="U531" s="261"/>
      <c r="V531" s="261"/>
      <c r="W531" s="261"/>
      <c r="X531" s="261"/>
      <c r="Y531" s="261"/>
      <c r="Z531" s="2"/>
      <c r="AA531" s="2"/>
      <c r="AB531" s="2"/>
    </row>
    <row r="532" spans="1:28" ht="16.5" customHeight="1" x14ac:dyDescent="0.25">
      <c r="A532" s="1"/>
      <c r="B532" s="6"/>
      <c r="C532" s="7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61"/>
      <c r="P532" s="261"/>
      <c r="Q532" s="261"/>
      <c r="R532" s="261"/>
      <c r="S532" s="261"/>
      <c r="T532" s="261"/>
      <c r="U532" s="261"/>
      <c r="V532" s="261"/>
      <c r="W532" s="261"/>
      <c r="X532" s="261"/>
      <c r="Y532" s="261"/>
      <c r="Z532" s="2"/>
      <c r="AA532" s="2"/>
      <c r="AB532" s="2"/>
    </row>
    <row r="533" spans="1:28" ht="16.5" customHeight="1" x14ac:dyDescent="0.25">
      <c r="A533" s="1"/>
      <c r="B533" s="6"/>
      <c r="C533" s="7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61"/>
      <c r="P533" s="261"/>
      <c r="Q533" s="261"/>
      <c r="R533" s="261"/>
      <c r="S533" s="261"/>
      <c r="T533" s="261"/>
      <c r="U533" s="261"/>
      <c r="V533" s="261"/>
      <c r="W533" s="261"/>
      <c r="X533" s="261"/>
      <c r="Y533" s="261"/>
      <c r="Z533" s="2"/>
      <c r="AA533" s="2"/>
      <c r="AB533" s="2"/>
    </row>
    <row r="534" spans="1:28" ht="16.5" customHeight="1" x14ac:dyDescent="0.25">
      <c r="A534" s="1"/>
      <c r="B534" s="6"/>
      <c r="C534" s="7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61"/>
      <c r="P534" s="261"/>
      <c r="Q534" s="261"/>
      <c r="R534" s="261"/>
      <c r="S534" s="261"/>
      <c r="T534" s="261"/>
      <c r="U534" s="261"/>
      <c r="V534" s="261"/>
      <c r="W534" s="261"/>
      <c r="X534" s="261"/>
      <c r="Y534" s="261"/>
      <c r="Z534" s="2"/>
      <c r="AA534" s="2"/>
      <c r="AB534" s="2"/>
    </row>
    <row r="535" spans="1:28" ht="16.5" customHeight="1" x14ac:dyDescent="0.25">
      <c r="A535" s="1"/>
      <c r="B535" s="6"/>
      <c r="C535" s="7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61"/>
      <c r="P535" s="261"/>
      <c r="Q535" s="261"/>
      <c r="R535" s="261"/>
      <c r="S535" s="261"/>
      <c r="T535" s="261"/>
      <c r="U535" s="261"/>
      <c r="V535" s="261"/>
      <c r="W535" s="261"/>
      <c r="X535" s="261"/>
      <c r="Y535" s="261"/>
      <c r="Z535" s="2"/>
      <c r="AA535" s="2"/>
      <c r="AB535" s="2"/>
    </row>
    <row r="536" spans="1:28" ht="16.5" customHeight="1" x14ac:dyDescent="0.25">
      <c r="A536" s="1"/>
      <c r="B536" s="6"/>
      <c r="C536" s="7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61"/>
      <c r="P536" s="261"/>
      <c r="Q536" s="261"/>
      <c r="R536" s="261"/>
      <c r="S536" s="261"/>
      <c r="T536" s="261"/>
      <c r="U536" s="261"/>
      <c r="V536" s="261"/>
      <c r="W536" s="261"/>
      <c r="X536" s="261"/>
      <c r="Y536" s="261"/>
      <c r="Z536" s="2"/>
      <c r="AA536" s="2"/>
      <c r="AB536" s="2"/>
    </row>
    <row r="537" spans="1:28" ht="16.5" customHeight="1" x14ac:dyDescent="0.25">
      <c r="A537" s="1"/>
      <c r="B537" s="6"/>
      <c r="C537" s="7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61"/>
      <c r="P537" s="261"/>
      <c r="Q537" s="261"/>
      <c r="R537" s="261"/>
      <c r="S537" s="261"/>
      <c r="T537" s="261"/>
      <c r="U537" s="261"/>
      <c r="V537" s="261"/>
      <c r="W537" s="261"/>
      <c r="X537" s="261"/>
      <c r="Y537" s="261"/>
      <c r="Z537" s="2"/>
      <c r="AA537" s="2"/>
      <c r="AB537" s="2"/>
    </row>
    <row r="538" spans="1:28" ht="16.5" customHeight="1" x14ac:dyDescent="0.25">
      <c r="A538" s="1"/>
      <c r="B538" s="6"/>
      <c r="C538" s="7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61"/>
      <c r="P538" s="261"/>
      <c r="Q538" s="261"/>
      <c r="R538" s="261"/>
      <c r="S538" s="261"/>
      <c r="T538" s="261"/>
      <c r="U538" s="261"/>
      <c r="V538" s="261"/>
      <c r="W538" s="261"/>
      <c r="X538" s="261"/>
      <c r="Y538" s="261"/>
      <c r="Z538" s="2"/>
      <c r="AA538" s="2"/>
      <c r="AB538" s="2"/>
    </row>
    <row r="539" spans="1:28" ht="16.5" customHeight="1" x14ac:dyDescent="0.25">
      <c r="A539" s="1"/>
      <c r="B539" s="6"/>
      <c r="C539" s="7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61"/>
      <c r="P539" s="261"/>
      <c r="Q539" s="261"/>
      <c r="R539" s="261"/>
      <c r="S539" s="261"/>
      <c r="T539" s="261"/>
      <c r="U539" s="261"/>
      <c r="V539" s="261"/>
      <c r="W539" s="261"/>
      <c r="X539" s="261"/>
      <c r="Y539" s="261"/>
      <c r="Z539" s="2"/>
      <c r="AA539" s="2"/>
      <c r="AB539" s="2"/>
    </row>
    <row r="540" spans="1:28" ht="16.5" customHeight="1" x14ac:dyDescent="0.25">
      <c r="A540" s="1"/>
      <c r="B540" s="6"/>
      <c r="C540" s="7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61"/>
      <c r="P540" s="261"/>
      <c r="Q540" s="261"/>
      <c r="R540" s="261"/>
      <c r="S540" s="261"/>
      <c r="T540" s="261"/>
      <c r="U540" s="261"/>
      <c r="V540" s="261"/>
      <c r="W540" s="261"/>
      <c r="X540" s="261"/>
      <c r="Y540" s="261"/>
      <c r="Z540" s="2"/>
      <c r="AA540" s="2"/>
      <c r="AB540" s="2"/>
    </row>
    <row r="541" spans="1:28" ht="16.5" customHeight="1" x14ac:dyDescent="0.25">
      <c r="A541" s="1"/>
      <c r="B541" s="6"/>
      <c r="C541" s="7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61"/>
      <c r="P541" s="261"/>
      <c r="Q541" s="261"/>
      <c r="R541" s="261"/>
      <c r="S541" s="261"/>
      <c r="T541" s="261"/>
      <c r="U541" s="261"/>
      <c r="V541" s="261"/>
      <c r="W541" s="261"/>
      <c r="X541" s="261"/>
      <c r="Y541" s="261"/>
      <c r="Z541" s="2"/>
      <c r="AA541" s="2"/>
      <c r="AB541" s="2"/>
    </row>
    <row r="542" spans="1:28" ht="16.5" customHeight="1" x14ac:dyDescent="0.25">
      <c r="A542" s="1"/>
      <c r="B542" s="6"/>
      <c r="C542" s="7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61"/>
      <c r="P542" s="261"/>
      <c r="Q542" s="261"/>
      <c r="R542" s="261"/>
      <c r="S542" s="261"/>
      <c r="T542" s="261"/>
      <c r="U542" s="261"/>
      <c r="V542" s="261"/>
      <c r="W542" s="261"/>
      <c r="X542" s="261"/>
      <c r="Y542" s="261"/>
      <c r="Z542" s="2"/>
      <c r="AA542" s="2"/>
      <c r="AB542" s="2"/>
    </row>
    <row r="543" spans="1:28" ht="16.5" customHeight="1" x14ac:dyDescent="0.25">
      <c r="A543" s="1"/>
      <c r="B543" s="6"/>
      <c r="C543" s="7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61"/>
      <c r="P543" s="261"/>
      <c r="Q543" s="261"/>
      <c r="R543" s="261"/>
      <c r="S543" s="261"/>
      <c r="T543" s="261"/>
      <c r="U543" s="261"/>
      <c r="V543" s="261"/>
      <c r="W543" s="261"/>
      <c r="X543" s="261"/>
      <c r="Y543" s="261"/>
      <c r="Z543" s="2"/>
      <c r="AA543" s="2"/>
      <c r="AB543" s="2"/>
    </row>
    <row r="544" spans="1:28" ht="16.5" customHeight="1" x14ac:dyDescent="0.25">
      <c r="A544" s="1"/>
      <c r="B544" s="6"/>
      <c r="C544" s="7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61"/>
      <c r="P544" s="261"/>
      <c r="Q544" s="261"/>
      <c r="R544" s="261"/>
      <c r="S544" s="261"/>
      <c r="T544" s="261"/>
      <c r="U544" s="261"/>
      <c r="V544" s="261"/>
      <c r="W544" s="261"/>
      <c r="X544" s="261"/>
      <c r="Y544" s="261"/>
      <c r="Z544" s="2"/>
      <c r="AA544" s="2"/>
      <c r="AB544" s="2"/>
    </row>
    <row r="545" spans="1:28" ht="16.5" customHeight="1" x14ac:dyDescent="0.25">
      <c r="A545" s="1"/>
      <c r="B545" s="6"/>
      <c r="C545" s="7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61"/>
      <c r="P545" s="261"/>
      <c r="Q545" s="261"/>
      <c r="R545" s="261"/>
      <c r="S545" s="261"/>
      <c r="T545" s="261"/>
      <c r="U545" s="261"/>
      <c r="V545" s="261"/>
      <c r="W545" s="261"/>
      <c r="X545" s="261"/>
      <c r="Y545" s="261"/>
      <c r="Z545" s="2"/>
      <c r="AA545" s="2"/>
      <c r="AB545" s="2"/>
    </row>
    <row r="546" spans="1:28" ht="16.5" customHeight="1" x14ac:dyDescent="0.25">
      <c r="A546" s="1"/>
      <c r="B546" s="6"/>
      <c r="C546" s="7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61"/>
      <c r="P546" s="261"/>
      <c r="Q546" s="261"/>
      <c r="R546" s="261"/>
      <c r="S546" s="261"/>
      <c r="T546" s="261"/>
      <c r="U546" s="261"/>
      <c r="V546" s="261"/>
      <c r="W546" s="261"/>
      <c r="X546" s="261"/>
      <c r="Y546" s="261"/>
      <c r="Z546" s="2"/>
      <c r="AA546" s="2"/>
      <c r="AB546" s="2"/>
    </row>
    <row r="547" spans="1:28" ht="16.5" customHeight="1" x14ac:dyDescent="0.25">
      <c r="A547" s="1"/>
      <c r="B547" s="6"/>
      <c r="C547" s="7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61"/>
      <c r="P547" s="261"/>
      <c r="Q547" s="261"/>
      <c r="R547" s="261"/>
      <c r="S547" s="261"/>
      <c r="T547" s="261"/>
      <c r="U547" s="261"/>
      <c r="V547" s="261"/>
      <c r="W547" s="261"/>
      <c r="X547" s="261"/>
      <c r="Y547" s="261"/>
      <c r="Z547" s="2"/>
      <c r="AA547" s="2"/>
      <c r="AB547" s="2"/>
    </row>
    <row r="548" spans="1:28" ht="16.5" customHeight="1" x14ac:dyDescent="0.25">
      <c r="A548" s="1"/>
      <c r="B548" s="6"/>
      <c r="C548" s="7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61"/>
      <c r="P548" s="261"/>
      <c r="Q548" s="261"/>
      <c r="R548" s="261"/>
      <c r="S548" s="261"/>
      <c r="T548" s="261"/>
      <c r="U548" s="261"/>
      <c r="V548" s="261"/>
      <c r="W548" s="261"/>
      <c r="X548" s="261"/>
      <c r="Y548" s="261"/>
      <c r="Z548" s="2"/>
      <c r="AA548" s="2"/>
      <c r="AB548" s="2"/>
    </row>
    <row r="549" spans="1:28" ht="16.5" customHeight="1" x14ac:dyDescent="0.25">
      <c r="A549" s="1"/>
      <c r="B549" s="6"/>
      <c r="C549" s="7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61"/>
      <c r="P549" s="261"/>
      <c r="Q549" s="261"/>
      <c r="R549" s="261"/>
      <c r="S549" s="261"/>
      <c r="T549" s="261"/>
      <c r="U549" s="261"/>
      <c r="V549" s="261"/>
      <c r="W549" s="261"/>
      <c r="X549" s="261"/>
      <c r="Y549" s="261"/>
      <c r="Z549" s="2"/>
      <c r="AA549" s="2"/>
      <c r="AB549" s="2"/>
    </row>
    <row r="550" spans="1:28" ht="16.5" customHeight="1" x14ac:dyDescent="0.25">
      <c r="A550" s="1"/>
      <c r="B550" s="6"/>
      <c r="C550" s="7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61"/>
      <c r="P550" s="261"/>
      <c r="Q550" s="261"/>
      <c r="R550" s="261"/>
      <c r="S550" s="261"/>
      <c r="T550" s="261"/>
      <c r="U550" s="261"/>
      <c r="V550" s="261"/>
      <c r="W550" s="261"/>
      <c r="X550" s="261"/>
      <c r="Y550" s="261"/>
      <c r="Z550" s="2"/>
      <c r="AA550" s="2"/>
      <c r="AB550" s="2"/>
    </row>
    <row r="551" spans="1:28" ht="16.5" customHeight="1" x14ac:dyDescent="0.25">
      <c r="A551" s="1"/>
      <c r="B551" s="6"/>
      <c r="C551" s="7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61"/>
      <c r="P551" s="261"/>
      <c r="Q551" s="261"/>
      <c r="R551" s="261"/>
      <c r="S551" s="261"/>
      <c r="T551" s="261"/>
      <c r="U551" s="261"/>
      <c r="V551" s="261"/>
      <c r="W551" s="261"/>
      <c r="X551" s="261"/>
      <c r="Y551" s="261"/>
      <c r="Z551" s="2"/>
      <c r="AA551" s="2"/>
      <c r="AB551" s="2"/>
    </row>
    <row r="552" spans="1:28" ht="16.5" customHeight="1" x14ac:dyDescent="0.25">
      <c r="A552" s="1"/>
      <c r="B552" s="6"/>
      <c r="C552" s="7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61"/>
      <c r="P552" s="261"/>
      <c r="Q552" s="261"/>
      <c r="R552" s="261"/>
      <c r="S552" s="261"/>
      <c r="T552" s="261"/>
      <c r="U552" s="261"/>
      <c r="V552" s="261"/>
      <c r="W552" s="261"/>
      <c r="X552" s="261"/>
      <c r="Y552" s="261"/>
      <c r="Z552" s="2"/>
      <c r="AA552" s="2"/>
      <c r="AB552" s="2"/>
    </row>
    <row r="553" spans="1:28" ht="16.5" customHeight="1" x14ac:dyDescent="0.25">
      <c r="A553" s="1"/>
      <c r="B553" s="6"/>
      <c r="C553" s="7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61"/>
      <c r="P553" s="261"/>
      <c r="Q553" s="261"/>
      <c r="R553" s="261"/>
      <c r="S553" s="261"/>
      <c r="T553" s="261"/>
      <c r="U553" s="261"/>
      <c r="V553" s="261"/>
      <c r="W553" s="261"/>
      <c r="X553" s="261"/>
      <c r="Y553" s="261"/>
      <c r="Z553" s="2"/>
      <c r="AA553" s="2"/>
      <c r="AB553" s="2"/>
    </row>
    <row r="554" spans="1:28" ht="16.5" customHeight="1" x14ac:dyDescent="0.25">
      <c r="A554" s="1"/>
      <c r="B554" s="6"/>
      <c r="C554" s="7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61"/>
      <c r="P554" s="261"/>
      <c r="Q554" s="261"/>
      <c r="R554" s="261"/>
      <c r="S554" s="261"/>
      <c r="T554" s="261"/>
      <c r="U554" s="261"/>
      <c r="V554" s="261"/>
      <c r="W554" s="261"/>
      <c r="X554" s="261"/>
      <c r="Y554" s="261"/>
      <c r="Z554" s="2"/>
      <c r="AA554" s="2"/>
      <c r="AB554" s="2"/>
    </row>
    <row r="555" spans="1:28" ht="16.5" customHeight="1" x14ac:dyDescent="0.25">
      <c r="A555" s="1"/>
      <c r="B555" s="6"/>
      <c r="C555" s="7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61"/>
      <c r="P555" s="261"/>
      <c r="Q555" s="261"/>
      <c r="R555" s="261"/>
      <c r="S555" s="261"/>
      <c r="T555" s="261"/>
      <c r="U555" s="261"/>
      <c r="V555" s="261"/>
      <c r="W555" s="261"/>
      <c r="X555" s="261"/>
      <c r="Y555" s="261"/>
      <c r="Z555" s="2"/>
      <c r="AA555" s="2"/>
      <c r="AB555" s="2"/>
    </row>
    <row r="556" spans="1:28" ht="16.5" customHeight="1" x14ac:dyDescent="0.25">
      <c r="A556" s="1"/>
      <c r="B556" s="6"/>
      <c r="C556" s="7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61"/>
      <c r="P556" s="261"/>
      <c r="Q556" s="261"/>
      <c r="R556" s="261"/>
      <c r="S556" s="261"/>
      <c r="T556" s="261"/>
      <c r="U556" s="261"/>
      <c r="V556" s="261"/>
      <c r="W556" s="261"/>
      <c r="X556" s="261"/>
      <c r="Y556" s="261"/>
      <c r="Z556" s="2"/>
      <c r="AA556" s="2"/>
      <c r="AB556" s="2"/>
    </row>
    <row r="557" spans="1:28" ht="16.5" customHeight="1" x14ac:dyDescent="0.25">
      <c r="A557" s="1"/>
      <c r="B557" s="6"/>
      <c r="C557" s="7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61"/>
      <c r="P557" s="261"/>
      <c r="Q557" s="261"/>
      <c r="R557" s="261"/>
      <c r="S557" s="261"/>
      <c r="T557" s="261"/>
      <c r="U557" s="261"/>
      <c r="V557" s="261"/>
      <c r="W557" s="261"/>
      <c r="X557" s="261"/>
      <c r="Y557" s="261"/>
      <c r="Z557" s="2"/>
      <c r="AA557" s="2"/>
      <c r="AB557" s="2"/>
    </row>
    <row r="558" spans="1:28" ht="16.5" customHeight="1" x14ac:dyDescent="0.25">
      <c r="A558" s="1"/>
      <c r="B558" s="6"/>
      <c r="C558" s="7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61"/>
      <c r="P558" s="261"/>
      <c r="Q558" s="261"/>
      <c r="R558" s="261"/>
      <c r="S558" s="261"/>
      <c r="T558" s="261"/>
      <c r="U558" s="261"/>
      <c r="V558" s="261"/>
      <c r="W558" s="261"/>
      <c r="X558" s="261"/>
      <c r="Y558" s="261"/>
      <c r="Z558" s="2"/>
      <c r="AA558" s="2"/>
      <c r="AB558" s="2"/>
    </row>
    <row r="559" spans="1:28" ht="16.5" customHeight="1" x14ac:dyDescent="0.25">
      <c r="A559" s="1"/>
      <c r="B559" s="6"/>
      <c r="C559" s="7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61"/>
      <c r="P559" s="261"/>
      <c r="Q559" s="261"/>
      <c r="R559" s="261"/>
      <c r="S559" s="261"/>
      <c r="T559" s="261"/>
      <c r="U559" s="261"/>
      <c r="V559" s="261"/>
      <c r="W559" s="261"/>
      <c r="X559" s="261"/>
      <c r="Y559" s="261"/>
      <c r="Z559" s="2"/>
      <c r="AA559" s="2"/>
      <c r="AB559" s="2"/>
    </row>
    <row r="560" spans="1:28" ht="16.5" customHeight="1" x14ac:dyDescent="0.25">
      <c r="A560" s="1"/>
      <c r="B560" s="6"/>
      <c r="C560" s="7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61"/>
      <c r="P560" s="261"/>
      <c r="Q560" s="261"/>
      <c r="R560" s="261"/>
      <c r="S560" s="261"/>
      <c r="T560" s="261"/>
      <c r="U560" s="261"/>
      <c r="V560" s="261"/>
      <c r="W560" s="261"/>
      <c r="X560" s="261"/>
      <c r="Y560" s="261"/>
      <c r="Z560" s="2"/>
      <c r="AA560" s="2"/>
      <c r="AB560" s="2"/>
    </row>
    <row r="561" spans="1:28" ht="16.5" customHeight="1" x14ac:dyDescent="0.25">
      <c r="A561" s="1"/>
      <c r="B561" s="6"/>
      <c r="C561" s="7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61"/>
      <c r="P561" s="261"/>
      <c r="Q561" s="261"/>
      <c r="R561" s="261"/>
      <c r="S561" s="261"/>
      <c r="T561" s="261"/>
      <c r="U561" s="261"/>
      <c r="V561" s="261"/>
      <c r="W561" s="261"/>
      <c r="X561" s="261"/>
      <c r="Y561" s="261"/>
      <c r="Z561" s="2"/>
      <c r="AA561" s="2"/>
      <c r="AB561" s="2"/>
    </row>
    <row r="562" spans="1:28" ht="16.5" customHeight="1" x14ac:dyDescent="0.25">
      <c r="A562" s="1"/>
      <c r="B562" s="6"/>
      <c r="C562" s="7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61"/>
      <c r="P562" s="261"/>
      <c r="Q562" s="261"/>
      <c r="R562" s="261"/>
      <c r="S562" s="261"/>
      <c r="T562" s="261"/>
      <c r="U562" s="261"/>
      <c r="V562" s="261"/>
      <c r="W562" s="261"/>
      <c r="X562" s="261"/>
      <c r="Y562" s="261"/>
      <c r="Z562" s="2"/>
      <c r="AA562" s="2"/>
      <c r="AB562" s="2"/>
    </row>
    <row r="563" spans="1:28" ht="16.5" customHeight="1" x14ac:dyDescent="0.25">
      <c r="A563" s="1"/>
      <c r="B563" s="6"/>
      <c r="C563" s="7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61"/>
      <c r="P563" s="261"/>
      <c r="Q563" s="261"/>
      <c r="R563" s="261"/>
      <c r="S563" s="261"/>
      <c r="T563" s="261"/>
      <c r="U563" s="261"/>
      <c r="V563" s="261"/>
      <c r="W563" s="261"/>
      <c r="X563" s="261"/>
      <c r="Y563" s="261"/>
      <c r="Z563" s="2"/>
      <c r="AA563" s="2"/>
      <c r="AB563" s="2"/>
    </row>
    <row r="564" spans="1:28" ht="16.5" customHeight="1" x14ac:dyDescent="0.25">
      <c r="A564" s="1"/>
      <c r="B564" s="6"/>
      <c r="C564" s="7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61"/>
      <c r="P564" s="261"/>
      <c r="Q564" s="261"/>
      <c r="R564" s="261"/>
      <c r="S564" s="261"/>
      <c r="T564" s="261"/>
      <c r="U564" s="261"/>
      <c r="V564" s="261"/>
      <c r="W564" s="261"/>
      <c r="X564" s="261"/>
      <c r="Y564" s="261"/>
      <c r="Z564" s="2"/>
      <c r="AA564" s="2"/>
      <c r="AB564" s="2"/>
    </row>
    <row r="565" spans="1:28" ht="16.5" customHeight="1" x14ac:dyDescent="0.25">
      <c r="A565" s="1"/>
      <c r="B565" s="6"/>
      <c r="C565" s="7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61"/>
      <c r="P565" s="261"/>
      <c r="Q565" s="261"/>
      <c r="R565" s="261"/>
      <c r="S565" s="261"/>
      <c r="T565" s="261"/>
      <c r="U565" s="261"/>
      <c r="V565" s="261"/>
      <c r="W565" s="261"/>
      <c r="X565" s="261"/>
      <c r="Y565" s="261"/>
      <c r="Z565" s="2"/>
      <c r="AA565" s="2"/>
      <c r="AB565" s="2"/>
    </row>
    <row r="566" spans="1:28" ht="16.5" customHeight="1" x14ac:dyDescent="0.25">
      <c r="A566" s="1"/>
      <c r="B566" s="6"/>
      <c r="C566" s="7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61"/>
      <c r="P566" s="261"/>
      <c r="Q566" s="261"/>
      <c r="R566" s="261"/>
      <c r="S566" s="261"/>
      <c r="T566" s="261"/>
      <c r="U566" s="261"/>
      <c r="V566" s="261"/>
      <c r="W566" s="261"/>
      <c r="X566" s="261"/>
      <c r="Y566" s="261"/>
      <c r="Z566" s="2"/>
      <c r="AA566" s="2"/>
      <c r="AB566" s="2"/>
    </row>
    <row r="567" spans="1:28" ht="16.5" customHeight="1" x14ac:dyDescent="0.25">
      <c r="A567" s="1"/>
      <c r="B567" s="6"/>
      <c r="C567" s="7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61"/>
      <c r="P567" s="261"/>
      <c r="Q567" s="261"/>
      <c r="R567" s="261"/>
      <c r="S567" s="261"/>
      <c r="T567" s="261"/>
      <c r="U567" s="261"/>
      <c r="V567" s="261"/>
      <c r="W567" s="261"/>
      <c r="X567" s="261"/>
      <c r="Y567" s="261"/>
      <c r="Z567" s="2"/>
      <c r="AA567" s="2"/>
      <c r="AB567" s="2"/>
    </row>
    <row r="568" spans="1:28" ht="16.5" customHeight="1" x14ac:dyDescent="0.25">
      <c r="A568" s="1"/>
      <c r="B568" s="6"/>
      <c r="C568" s="7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61"/>
      <c r="P568" s="261"/>
      <c r="Q568" s="261"/>
      <c r="R568" s="261"/>
      <c r="S568" s="261"/>
      <c r="T568" s="261"/>
      <c r="U568" s="261"/>
      <c r="V568" s="261"/>
      <c r="W568" s="261"/>
      <c r="X568" s="261"/>
      <c r="Y568" s="261"/>
      <c r="Z568" s="2"/>
      <c r="AA568" s="2"/>
      <c r="AB568" s="2"/>
    </row>
    <row r="569" spans="1:28" ht="16.5" customHeight="1" x14ac:dyDescent="0.25">
      <c r="A569" s="1"/>
      <c r="B569" s="6"/>
      <c r="C569" s="7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61"/>
      <c r="P569" s="261"/>
      <c r="Q569" s="261"/>
      <c r="R569" s="261"/>
      <c r="S569" s="261"/>
      <c r="T569" s="261"/>
      <c r="U569" s="261"/>
      <c r="V569" s="261"/>
      <c r="W569" s="261"/>
      <c r="X569" s="261"/>
      <c r="Y569" s="261"/>
      <c r="Z569" s="2"/>
      <c r="AA569" s="2"/>
      <c r="AB569" s="2"/>
    </row>
    <row r="570" spans="1:28" ht="16.5" customHeight="1" x14ac:dyDescent="0.25">
      <c r="A570" s="1"/>
      <c r="B570" s="6"/>
      <c r="C570" s="7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61"/>
      <c r="P570" s="261"/>
      <c r="Q570" s="261"/>
      <c r="R570" s="261"/>
      <c r="S570" s="261"/>
      <c r="T570" s="261"/>
      <c r="U570" s="261"/>
      <c r="V570" s="261"/>
      <c r="W570" s="261"/>
      <c r="X570" s="261"/>
      <c r="Y570" s="261"/>
      <c r="Z570" s="2"/>
      <c r="AA570" s="2"/>
      <c r="AB570" s="2"/>
    </row>
    <row r="571" spans="1:28" ht="16.5" customHeight="1" x14ac:dyDescent="0.25">
      <c r="A571" s="1"/>
      <c r="B571" s="6"/>
      <c r="C571" s="7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61"/>
      <c r="P571" s="261"/>
      <c r="Q571" s="261"/>
      <c r="R571" s="261"/>
      <c r="S571" s="261"/>
      <c r="T571" s="261"/>
      <c r="U571" s="261"/>
      <c r="V571" s="261"/>
      <c r="W571" s="261"/>
      <c r="X571" s="261"/>
      <c r="Y571" s="261"/>
      <c r="Z571" s="2"/>
      <c r="AA571" s="2"/>
      <c r="AB571" s="2"/>
    </row>
    <row r="572" spans="1:28" ht="16.5" customHeight="1" x14ac:dyDescent="0.25">
      <c r="A572" s="1"/>
      <c r="B572" s="6"/>
      <c r="C572" s="7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61"/>
      <c r="P572" s="261"/>
      <c r="Q572" s="261"/>
      <c r="R572" s="261"/>
      <c r="S572" s="261"/>
      <c r="T572" s="261"/>
      <c r="U572" s="261"/>
      <c r="V572" s="261"/>
      <c r="W572" s="261"/>
      <c r="X572" s="261"/>
      <c r="Y572" s="261"/>
      <c r="Z572" s="2"/>
      <c r="AA572" s="2"/>
      <c r="AB572" s="2"/>
    </row>
    <row r="573" spans="1:28" ht="16.5" customHeight="1" x14ac:dyDescent="0.25">
      <c r="A573" s="1"/>
      <c r="B573" s="6"/>
      <c r="C573" s="7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61"/>
      <c r="P573" s="261"/>
      <c r="Q573" s="261"/>
      <c r="R573" s="261"/>
      <c r="S573" s="261"/>
      <c r="T573" s="261"/>
      <c r="U573" s="261"/>
      <c r="V573" s="261"/>
      <c r="W573" s="261"/>
      <c r="X573" s="261"/>
      <c r="Y573" s="261"/>
      <c r="Z573" s="2"/>
      <c r="AA573" s="2"/>
      <c r="AB573" s="2"/>
    </row>
    <row r="574" spans="1:28" ht="16.5" customHeight="1" x14ac:dyDescent="0.25">
      <c r="A574" s="1"/>
      <c r="B574" s="6"/>
      <c r="C574" s="7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61"/>
      <c r="P574" s="261"/>
      <c r="Q574" s="261"/>
      <c r="R574" s="261"/>
      <c r="S574" s="261"/>
      <c r="T574" s="261"/>
      <c r="U574" s="261"/>
      <c r="V574" s="261"/>
      <c r="W574" s="261"/>
      <c r="X574" s="261"/>
      <c r="Y574" s="261"/>
      <c r="Z574" s="2"/>
      <c r="AA574" s="2"/>
      <c r="AB574" s="2"/>
    </row>
    <row r="575" spans="1:28" ht="16.5" customHeight="1" x14ac:dyDescent="0.25">
      <c r="A575" s="1"/>
      <c r="B575" s="6"/>
      <c r="C575" s="7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61"/>
      <c r="P575" s="261"/>
      <c r="Q575" s="261"/>
      <c r="R575" s="261"/>
      <c r="S575" s="261"/>
      <c r="T575" s="261"/>
      <c r="U575" s="261"/>
      <c r="V575" s="261"/>
      <c r="W575" s="261"/>
      <c r="X575" s="261"/>
      <c r="Y575" s="261"/>
      <c r="Z575" s="2"/>
      <c r="AA575" s="2"/>
      <c r="AB575" s="2"/>
    </row>
    <row r="576" spans="1:28" ht="16.5" customHeight="1" x14ac:dyDescent="0.25">
      <c r="A576" s="1"/>
      <c r="B576" s="6"/>
      <c r="C576" s="7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61"/>
      <c r="P576" s="261"/>
      <c r="Q576" s="261"/>
      <c r="R576" s="261"/>
      <c r="S576" s="261"/>
      <c r="T576" s="261"/>
      <c r="U576" s="261"/>
      <c r="V576" s="261"/>
      <c r="W576" s="261"/>
      <c r="X576" s="261"/>
      <c r="Y576" s="261"/>
      <c r="Z576" s="2"/>
      <c r="AA576" s="2"/>
      <c r="AB576" s="2"/>
    </row>
    <row r="577" spans="1:28" ht="16.5" customHeight="1" x14ac:dyDescent="0.25">
      <c r="A577" s="1"/>
      <c r="B577" s="6"/>
      <c r="C577" s="7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61"/>
      <c r="P577" s="261"/>
      <c r="Q577" s="261"/>
      <c r="R577" s="261"/>
      <c r="S577" s="261"/>
      <c r="T577" s="261"/>
      <c r="U577" s="261"/>
      <c r="V577" s="261"/>
      <c r="W577" s="261"/>
      <c r="X577" s="261"/>
      <c r="Y577" s="261"/>
      <c r="Z577" s="2"/>
      <c r="AA577" s="2"/>
      <c r="AB577" s="2"/>
    </row>
    <row r="578" spans="1:28" ht="16.5" customHeight="1" x14ac:dyDescent="0.25">
      <c r="A578" s="1"/>
      <c r="B578" s="6"/>
      <c r="C578" s="7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61"/>
      <c r="P578" s="261"/>
      <c r="Q578" s="261"/>
      <c r="R578" s="261"/>
      <c r="S578" s="261"/>
      <c r="T578" s="261"/>
      <c r="U578" s="261"/>
      <c r="V578" s="261"/>
      <c r="W578" s="261"/>
      <c r="X578" s="261"/>
      <c r="Y578" s="261"/>
      <c r="Z578" s="2"/>
      <c r="AA578" s="2"/>
      <c r="AB578" s="2"/>
    </row>
    <row r="579" spans="1:28" ht="16.5" customHeight="1" x14ac:dyDescent="0.25">
      <c r="A579" s="1"/>
      <c r="B579" s="6"/>
      <c r="C579" s="7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61"/>
      <c r="P579" s="261"/>
      <c r="Q579" s="261"/>
      <c r="R579" s="261"/>
      <c r="S579" s="261"/>
      <c r="T579" s="261"/>
      <c r="U579" s="261"/>
      <c r="V579" s="261"/>
      <c r="W579" s="261"/>
      <c r="X579" s="261"/>
      <c r="Y579" s="261"/>
      <c r="Z579" s="2"/>
      <c r="AA579" s="2"/>
      <c r="AB579" s="2"/>
    </row>
    <row r="580" spans="1:28" ht="16.5" customHeight="1" x14ac:dyDescent="0.25">
      <c r="A580" s="1"/>
      <c r="B580" s="6"/>
      <c r="C580" s="7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61"/>
      <c r="P580" s="261"/>
      <c r="Q580" s="261"/>
      <c r="R580" s="261"/>
      <c r="S580" s="261"/>
      <c r="T580" s="261"/>
      <c r="U580" s="261"/>
      <c r="V580" s="261"/>
      <c r="W580" s="261"/>
      <c r="X580" s="261"/>
      <c r="Y580" s="261"/>
      <c r="Z580" s="2"/>
      <c r="AA580" s="2"/>
      <c r="AB580" s="2"/>
    </row>
    <row r="581" spans="1:28" ht="16.5" customHeight="1" x14ac:dyDescent="0.25">
      <c r="A581" s="1"/>
      <c r="B581" s="6"/>
      <c r="C581" s="7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61"/>
      <c r="P581" s="261"/>
      <c r="Q581" s="261"/>
      <c r="R581" s="261"/>
      <c r="S581" s="261"/>
      <c r="T581" s="261"/>
      <c r="U581" s="261"/>
      <c r="V581" s="261"/>
      <c r="W581" s="261"/>
      <c r="X581" s="261"/>
      <c r="Y581" s="261"/>
      <c r="Z581" s="2"/>
      <c r="AA581" s="2"/>
      <c r="AB581" s="2"/>
    </row>
    <row r="582" spans="1:28" ht="16.5" customHeight="1" x14ac:dyDescent="0.25">
      <c r="A582" s="1"/>
      <c r="B582" s="6"/>
      <c r="C582" s="7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61"/>
      <c r="P582" s="261"/>
      <c r="Q582" s="261"/>
      <c r="R582" s="261"/>
      <c r="S582" s="261"/>
      <c r="T582" s="261"/>
      <c r="U582" s="261"/>
      <c r="V582" s="261"/>
      <c r="W582" s="261"/>
      <c r="X582" s="261"/>
      <c r="Y582" s="261"/>
      <c r="Z582" s="2"/>
      <c r="AA582" s="2"/>
      <c r="AB582" s="2"/>
    </row>
    <row r="583" spans="1:28" ht="16.5" customHeight="1" x14ac:dyDescent="0.25">
      <c r="A583" s="1"/>
      <c r="B583" s="6"/>
      <c r="C583" s="7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61"/>
      <c r="P583" s="261"/>
      <c r="Q583" s="261"/>
      <c r="R583" s="261"/>
      <c r="S583" s="261"/>
      <c r="T583" s="261"/>
      <c r="U583" s="261"/>
      <c r="V583" s="261"/>
      <c r="W583" s="261"/>
      <c r="X583" s="261"/>
      <c r="Y583" s="261"/>
      <c r="Z583" s="2"/>
      <c r="AA583" s="2"/>
      <c r="AB583" s="2"/>
    </row>
    <row r="584" spans="1:28" ht="16.5" customHeight="1" x14ac:dyDescent="0.25">
      <c r="A584" s="1"/>
      <c r="B584" s="6"/>
      <c r="C584" s="7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61"/>
      <c r="P584" s="261"/>
      <c r="Q584" s="261"/>
      <c r="R584" s="261"/>
      <c r="S584" s="261"/>
      <c r="T584" s="261"/>
      <c r="U584" s="261"/>
      <c r="V584" s="261"/>
      <c r="W584" s="261"/>
      <c r="X584" s="261"/>
      <c r="Y584" s="261"/>
      <c r="Z584" s="2"/>
      <c r="AA584" s="2"/>
      <c r="AB584" s="2"/>
    </row>
    <row r="585" spans="1:28" ht="16.5" customHeight="1" x14ac:dyDescent="0.25">
      <c r="A585" s="1"/>
      <c r="B585" s="6"/>
      <c r="C585" s="7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61"/>
      <c r="P585" s="261"/>
      <c r="Q585" s="261"/>
      <c r="R585" s="261"/>
      <c r="S585" s="261"/>
      <c r="T585" s="261"/>
      <c r="U585" s="261"/>
      <c r="V585" s="261"/>
      <c r="W585" s="261"/>
      <c r="X585" s="261"/>
      <c r="Y585" s="261"/>
      <c r="Z585" s="2"/>
      <c r="AA585" s="2"/>
      <c r="AB585" s="2"/>
    </row>
    <row r="586" spans="1:28" ht="16.5" customHeight="1" x14ac:dyDescent="0.25">
      <c r="A586" s="1"/>
      <c r="B586" s="6"/>
      <c r="C586" s="7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61"/>
      <c r="P586" s="261"/>
      <c r="Q586" s="261"/>
      <c r="R586" s="261"/>
      <c r="S586" s="261"/>
      <c r="T586" s="261"/>
      <c r="U586" s="261"/>
      <c r="V586" s="261"/>
      <c r="W586" s="261"/>
      <c r="X586" s="261"/>
      <c r="Y586" s="261"/>
      <c r="Z586" s="2"/>
      <c r="AA586" s="2"/>
      <c r="AB586" s="2"/>
    </row>
    <row r="587" spans="1:28" ht="16.5" customHeight="1" x14ac:dyDescent="0.25">
      <c r="A587" s="1"/>
      <c r="B587" s="6"/>
      <c r="C587" s="7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61"/>
      <c r="P587" s="261"/>
      <c r="Q587" s="261"/>
      <c r="R587" s="261"/>
      <c r="S587" s="261"/>
      <c r="T587" s="261"/>
      <c r="U587" s="261"/>
      <c r="V587" s="261"/>
      <c r="W587" s="261"/>
      <c r="X587" s="261"/>
      <c r="Y587" s="261"/>
      <c r="Z587" s="2"/>
      <c r="AA587" s="2"/>
      <c r="AB587" s="2"/>
    </row>
    <row r="588" spans="1:28" ht="16.5" customHeight="1" x14ac:dyDescent="0.25">
      <c r="A588" s="1"/>
      <c r="B588" s="6"/>
      <c r="C588" s="7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61"/>
      <c r="P588" s="261"/>
      <c r="Q588" s="261"/>
      <c r="R588" s="261"/>
      <c r="S588" s="261"/>
      <c r="T588" s="261"/>
      <c r="U588" s="261"/>
      <c r="V588" s="261"/>
      <c r="W588" s="261"/>
      <c r="X588" s="261"/>
      <c r="Y588" s="261"/>
      <c r="Z588" s="2"/>
      <c r="AA588" s="2"/>
      <c r="AB588" s="2"/>
    </row>
    <row r="589" spans="1:28" ht="16.5" customHeight="1" x14ac:dyDescent="0.25">
      <c r="A589" s="1"/>
      <c r="B589" s="6"/>
      <c r="C589" s="7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61"/>
      <c r="P589" s="261"/>
      <c r="Q589" s="261"/>
      <c r="R589" s="261"/>
      <c r="S589" s="261"/>
      <c r="T589" s="261"/>
      <c r="U589" s="261"/>
      <c r="V589" s="261"/>
      <c r="W589" s="261"/>
      <c r="X589" s="261"/>
      <c r="Y589" s="261"/>
      <c r="Z589" s="2"/>
      <c r="AA589" s="2"/>
      <c r="AB589" s="2"/>
    </row>
    <row r="590" spans="1:28" ht="16.5" customHeight="1" x14ac:dyDescent="0.25">
      <c r="A590" s="1"/>
      <c r="B590" s="6"/>
      <c r="C590" s="7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61"/>
      <c r="P590" s="261"/>
      <c r="Q590" s="261"/>
      <c r="R590" s="261"/>
      <c r="S590" s="261"/>
      <c r="T590" s="261"/>
      <c r="U590" s="261"/>
      <c r="V590" s="261"/>
      <c r="W590" s="261"/>
      <c r="X590" s="261"/>
      <c r="Y590" s="261"/>
      <c r="Z590" s="2"/>
      <c r="AA590" s="2"/>
      <c r="AB590" s="2"/>
    </row>
    <row r="591" spans="1:28" ht="16.5" customHeight="1" x14ac:dyDescent="0.25">
      <c r="A591" s="1"/>
      <c r="B591" s="6"/>
      <c r="C591" s="7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61"/>
      <c r="P591" s="261"/>
      <c r="Q591" s="261"/>
      <c r="R591" s="261"/>
      <c r="S591" s="261"/>
      <c r="T591" s="261"/>
      <c r="U591" s="261"/>
      <c r="V591" s="261"/>
      <c r="W591" s="261"/>
      <c r="X591" s="261"/>
      <c r="Y591" s="261"/>
      <c r="Z591" s="2"/>
      <c r="AA591" s="2"/>
      <c r="AB591" s="2"/>
    </row>
    <row r="592" spans="1:28" ht="16.5" customHeight="1" x14ac:dyDescent="0.25">
      <c r="A592" s="1"/>
      <c r="B592" s="6"/>
      <c r="C592" s="7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61"/>
      <c r="P592" s="261"/>
      <c r="Q592" s="261"/>
      <c r="R592" s="261"/>
      <c r="S592" s="261"/>
      <c r="T592" s="261"/>
      <c r="U592" s="261"/>
      <c r="V592" s="261"/>
      <c r="W592" s="261"/>
      <c r="X592" s="261"/>
      <c r="Y592" s="261"/>
      <c r="Z592" s="2"/>
      <c r="AA592" s="2"/>
      <c r="AB592" s="2"/>
    </row>
    <row r="593" spans="1:28" ht="16.5" customHeight="1" x14ac:dyDescent="0.25">
      <c r="A593" s="1"/>
      <c r="B593" s="6"/>
      <c r="C593" s="7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61"/>
      <c r="P593" s="261"/>
      <c r="Q593" s="261"/>
      <c r="R593" s="261"/>
      <c r="S593" s="261"/>
      <c r="T593" s="261"/>
      <c r="U593" s="261"/>
      <c r="V593" s="261"/>
      <c r="W593" s="261"/>
      <c r="X593" s="261"/>
      <c r="Y593" s="261"/>
      <c r="Z593" s="2"/>
      <c r="AA593" s="2"/>
      <c r="AB593" s="2"/>
    </row>
    <row r="594" spans="1:28" ht="16.5" customHeight="1" x14ac:dyDescent="0.25">
      <c r="A594" s="1"/>
      <c r="B594" s="6"/>
      <c r="C594" s="7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61"/>
      <c r="P594" s="261"/>
      <c r="Q594" s="261"/>
      <c r="R594" s="261"/>
      <c r="S594" s="261"/>
      <c r="T594" s="261"/>
      <c r="U594" s="261"/>
      <c r="V594" s="261"/>
      <c r="W594" s="261"/>
      <c r="X594" s="261"/>
      <c r="Y594" s="261"/>
      <c r="Z594" s="2"/>
      <c r="AA594" s="2"/>
      <c r="AB594" s="2"/>
    </row>
    <row r="595" spans="1:28" ht="16.5" customHeight="1" x14ac:dyDescent="0.25">
      <c r="A595" s="1"/>
      <c r="B595" s="6"/>
      <c r="C595" s="7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61"/>
      <c r="P595" s="261"/>
      <c r="Q595" s="261"/>
      <c r="R595" s="261"/>
      <c r="S595" s="261"/>
      <c r="T595" s="261"/>
      <c r="U595" s="261"/>
      <c r="V595" s="261"/>
      <c r="W595" s="261"/>
      <c r="X595" s="261"/>
      <c r="Y595" s="261"/>
      <c r="Z595" s="2"/>
      <c r="AA595" s="2"/>
      <c r="AB595" s="2"/>
    </row>
    <row r="596" spans="1:28" ht="16.5" customHeight="1" x14ac:dyDescent="0.25">
      <c r="A596" s="1"/>
      <c r="B596" s="6"/>
      <c r="C596" s="7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61"/>
      <c r="P596" s="261"/>
      <c r="Q596" s="261"/>
      <c r="R596" s="261"/>
      <c r="S596" s="261"/>
      <c r="T596" s="261"/>
      <c r="U596" s="261"/>
      <c r="V596" s="261"/>
      <c r="W596" s="261"/>
      <c r="X596" s="261"/>
      <c r="Y596" s="261"/>
      <c r="Z596" s="2"/>
      <c r="AA596" s="2"/>
      <c r="AB596" s="2"/>
    </row>
    <row r="597" spans="1:28" ht="16.5" customHeight="1" x14ac:dyDescent="0.25">
      <c r="A597" s="1"/>
      <c r="B597" s="6"/>
      <c r="C597" s="7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61"/>
      <c r="P597" s="261"/>
      <c r="Q597" s="261"/>
      <c r="R597" s="261"/>
      <c r="S597" s="261"/>
      <c r="T597" s="261"/>
      <c r="U597" s="261"/>
      <c r="V597" s="261"/>
      <c r="W597" s="261"/>
      <c r="X597" s="261"/>
      <c r="Y597" s="261"/>
      <c r="Z597" s="2"/>
      <c r="AA597" s="2"/>
      <c r="AB597" s="2"/>
    </row>
    <row r="598" spans="1:28" ht="16.5" customHeight="1" x14ac:dyDescent="0.25">
      <c r="A598" s="1"/>
      <c r="B598" s="6"/>
      <c r="C598" s="7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61"/>
      <c r="P598" s="261"/>
      <c r="Q598" s="261"/>
      <c r="R598" s="261"/>
      <c r="S598" s="261"/>
      <c r="T598" s="261"/>
      <c r="U598" s="261"/>
      <c r="V598" s="261"/>
      <c r="W598" s="261"/>
      <c r="X598" s="261"/>
      <c r="Y598" s="261"/>
      <c r="Z598" s="2"/>
      <c r="AA598" s="2"/>
      <c r="AB598" s="2"/>
    </row>
    <row r="599" spans="1:28" ht="16.5" customHeight="1" x14ac:dyDescent="0.25">
      <c r="A599" s="1"/>
      <c r="B599" s="6"/>
      <c r="C599" s="7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61"/>
      <c r="P599" s="261"/>
      <c r="Q599" s="261"/>
      <c r="R599" s="261"/>
      <c r="S599" s="261"/>
      <c r="T599" s="261"/>
      <c r="U599" s="261"/>
      <c r="V599" s="261"/>
      <c r="W599" s="261"/>
      <c r="X599" s="261"/>
      <c r="Y599" s="261"/>
      <c r="Z599" s="2"/>
      <c r="AA599" s="2"/>
      <c r="AB599" s="2"/>
    </row>
    <row r="600" spans="1:28" ht="16.5" customHeight="1" x14ac:dyDescent="0.25">
      <c r="A600" s="1"/>
      <c r="B600" s="6"/>
      <c r="C600" s="7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61"/>
      <c r="P600" s="261"/>
      <c r="Q600" s="261"/>
      <c r="R600" s="261"/>
      <c r="S600" s="261"/>
      <c r="T600" s="261"/>
      <c r="U600" s="261"/>
      <c r="V600" s="261"/>
      <c r="W600" s="261"/>
      <c r="X600" s="261"/>
      <c r="Y600" s="261"/>
      <c r="Z600" s="2"/>
      <c r="AA600" s="2"/>
      <c r="AB600" s="2"/>
    </row>
    <row r="601" spans="1:28" ht="16.5" customHeight="1" x14ac:dyDescent="0.25">
      <c r="A601" s="1"/>
      <c r="B601" s="6"/>
      <c r="C601" s="7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61"/>
      <c r="P601" s="261"/>
      <c r="Q601" s="261"/>
      <c r="R601" s="261"/>
      <c r="S601" s="261"/>
      <c r="T601" s="261"/>
      <c r="U601" s="261"/>
      <c r="V601" s="261"/>
      <c r="W601" s="261"/>
      <c r="X601" s="261"/>
      <c r="Y601" s="261"/>
      <c r="Z601" s="2"/>
      <c r="AA601" s="2"/>
      <c r="AB601" s="2"/>
    </row>
    <row r="602" spans="1:28" ht="16.5" customHeight="1" x14ac:dyDescent="0.25">
      <c r="A602" s="1"/>
      <c r="B602" s="6"/>
      <c r="C602" s="7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61"/>
      <c r="P602" s="261"/>
      <c r="Q602" s="261"/>
      <c r="R602" s="261"/>
      <c r="S602" s="261"/>
      <c r="T602" s="261"/>
      <c r="U602" s="261"/>
      <c r="V602" s="261"/>
      <c r="W602" s="261"/>
      <c r="X602" s="261"/>
      <c r="Y602" s="261"/>
      <c r="Z602" s="2"/>
      <c r="AA602" s="2"/>
      <c r="AB602" s="2"/>
    </row>
    <row r="603" spans="1:28" ht="16.5" customHeight="1" x14ac:dyDescent="0.25">
      <c r="A603" s="1"/>
      <c r="B603" s="6"/>
      <c r="C603" s="7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61"/>
      <c r="P603" s="261"/>
      <c r="Q603" s="261"/>
      <c r="R603" s="261"/>
      <c r="S603" s="261"/>
      <c r="T603" s="261"/>
      <c r="U603" s="261"/>
      <c r="V603" s="261"/>
      <c r="W603" s="261"/>
      <c r="X603" s="261"/>
      <c r="Y603" s="261"/>
      <c r="Z603" s="2"/>
      <c r="AA603" s="2"/>
      <c r="AB603" s="2"/>
    </row>
    <row r="604" spans="1:28" ht="16.5" customHeight="1" x14ac:dyDescent="0.25">
      <c r="A604" s="1"/>
      <c r="B604" s="6"/>
      <c r="C604" s="7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61"/>
      <c r="P604" s="261"/>
      <c r="Q604" s="261"/>
      <c r="R604" s="261"/>
      <c r="S604" s="261"/>
      <c r="T604" s="261"/>
      <c r="U604" s="261"/>
      <c r="V604" s="261"/>
      <c r="W604" s="261"/>
      <c r="X604" s="261"/>
      <c r="Y604" s="261"/>
      <c r="Z604" s="2"/>
      <c r="AA604" s="2"/>
      <c r="AB604" s="2"/>
    </row>
    <row r="605" spans="1:28" ht="16.5" customHeight="1" x14ac:dyDescent="0.25">
      <c r="A605" s="1"/>
      <c r="B605" s="6"/>
      <c r="C605" s="7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61"/>
      <c r="P605" s="261"/>
      <c r="Q605" s="261"/>
      <c r="R605" s="261"/>
      <c r="S605" s="261"/>
      <c r="T605" s="261"/>
      <c r="U605" s="261"/>
      <c r="V605" s="261"/>
      <c r="W605" s="261"/>
      <c r="X605" s="261"/>
      <c r="Y605" s="261"/>
      <c r="Z605" s="2"/>
      <c r="AA605" s="2"/>
      <c r="AB605" s="2"/>
    </row>
    <row r="606" spans="1:28" ht="16.5" customHeight="1" x14ac:dyDescent="0.25">
      <c r="A606" s="1"/>
      <c r="B606" s="6"/>
      <c r="C606" s="7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61"/>
      <c r="P606" s="261"/>
      <c r="Q606" s="261"/>
      <c r="R606" s="261"/>
      <c r="S606" s="261"/>
      <c r="T606" s="261"/>
      <c r="U606" s="261"/>
      <c r="V606" s="261"/>
      <c r="W606" s="261"/>
      <c r="X606" s="261"/>
      <c r="Y606" s="261"/>
      <c r="Z606" s="2"/>
      <c r="AA606" s="2"/>
      <c r="AB606" s="2"/>
    </row>
    <row r="607" spans="1:28" ht="16.5" customHeight="1" x14ac:dyDescent="0.25">
      <c r="A607" s="1"/>
      <c r="B607" s="6"/>
      <c r="C607" s="7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61"/>
      <c r="P607" s="261"/>
      <c r="Q607" s="261"/>
      <c r="R607" s="261"/>
      <c r="S607" s="261"/>
      <c r="T607" s="261"/>
      <c r="U607" s="261"/>
      <c r="V607" s="261"/>
      <c r="W607" s="261"/>
      <c r="X607" s="261"/>
      <c r="Y607" s="261"/>
      <c r="Z607" s="2"/>
      <c r="AA607" s="2"/>
      <c r="AB607" s="2"/>
    </row>
    <row r="608" spans="1:28" ht="16.5" customHeight="1" x14ac:dyDescent="0.25">
      <c r="A608" s="1"/>
      <c r="B608" s="6"/>
      <c r="C608" s="7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61"/>
      <c r="P608" s="261"/>
      <c r="Q608" s="261"/>
      <c r="R608" s="261"/>
      <c r="S608" s="261"/>
      <c r="T608" s="261"/>
      <c r="U608" s="261"/>
      <c r="V608" s="261"/>
      <c r="W608" s="261"/>
      <c r="X608" s="261"/>
      <c r="Y608" s="261"/>
      <c r="Z608" s="2"/>
      <c r="AA608" s="2"/>
      <c r="AB608" s="2"/>
    </row>
    <row r="609" spans="1:28" ht="16.5" customHeight="1" x14ac:dyDescent="0.25">
      <c r="A609" s="1"/>
      <c r="B609" s="6"/>
      <c r="C609" s="7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61"/>
      <c r="P609" s="261"/>
      <c r="Q609" s="261"/>
      <c r="R609" s="261"/>
      <c r="S609" s="261"/>
      <c r="T609" s="261"/>
      <c r="U609" s="261"/>
      <c r="V609" s="261"/>
      <c r="W609" s="261"/>
      <c r="X609" s="261"/>
      <c r="Y609" s="261"/>
      <c r="Z609" s="2"/>
      <c r="AA609" s="2"/>
      <c r="AB609" s="2"/>
    </row>
    <row r="610" spans="1:28" ht="16.5" customHeight="1" x14ac:dyDescent="0.25">
      <c r="A610" s="1"/>
      <c r="B610" s="6"/>
      <c r="C610" s="7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61"/>
      <c r="P610" s="261"/>
      <c r="Q610" s="261"/>
      <c r="R610" s="261"/>
      <c r="S610" s="261"/>
      <c r="T610" s="261"/>
      <c r="U610" s="261"/>
      <c r="V610" s="261"/>
      <c r="W610" s="261"/>
      <c r="X610" s="261"/>
      <c r="Y610" s="261"/>
      <c r="Z610" s="2"/>
      <c r="AA610" s="2"/>
      <c r="AB610" s="2"/>
    </row>
    <row r="611" spans="1:28" ht="16.5" customHeight="1" x14ac:dyDescent="0.25">
      <c r="A611" s="1"/>
      <c r="B611" s="6"/>
      <c r="C611" s="7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61"/>
      <c r="P611" s="261"/>
      <c r="Q611" s="261"/>
      <c r="R611" s="261"/>
      <c r="S611" s="261"/>
      <c r="T611" s="261"/>
      <c r="U611" s="261"/>
      <c r="V611" s="261"/>
      <c r="W611" s="261"/>
      <c r="X611" s="261"/>
      <c r="Y611" s="261"/>
      <c r="Z611" s="2"/>
      <c r="AA611" s="2"/>
      <c r="AB611" s="2"/>
    </row>
    <row r="612" spans="1:28" ht="16.5" customHeight="1" x14ac:dyDescent="0.25">
      <c r="A612" s="1"/>
      <c r="B612" s="6"/>
      <c r="C612" s="7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61"/>
      <c r="P612" s="261"/>
      <c r="Q612" s="261"/>
      <c r="R612" s="261"/>
      <c r="S612" s="261"/>
      <c r="T612" s="261"/>
      <c r="U612" s="261"/>
      <c r="V612" s="261"/>
      <c r="W612" s="261"/>
      <c r="X612" s="261"/>
      <c r="Y612" s="261"/>
      <c r="Z612" s="2"/>
      <c r="AA612" s="2"/>
      <c r="AB612" s="2"/>
    </row>
    <row r="613" spans="1:28" ht="16.5" customHeight="1" x14ac:dyDescent="0.25">
      <c r="A613" s="1"/>
      <c r="B613" s="6"/>
      <c r="C613" s="7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61"/>
      <c r="P613" s="261"/>
      <c r="Q613" s="261"/>
      <c r="R613" s="261"/>
      <c r="S613" s="261"/>
      <c r="T613" s="261"/>
      <c r="U613" s="261"/>
      <c r="V613" s="261"/>
      <c r="W613" s="261"/>
      <c r="X613" s="261"/>
      <c r="Y613" s="261"/>
      <c r="Z613" s="2"/>
      <c r="AA613" s="2"/>
      <c r="AB613" s="2"/>
    </row>
    <row r="614" spans="1:28" ht="16.5" customHeight="1" x14ac:dyDescent="0.25">
      <c r="A614" s="1"/>
      <c r="B614" s="6"/>
      <c r="C614" s="7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61"/>
      <c r="P614" s="261"/>
      <c r="Q614" s="261"/>
      <c r="R614" s="261"/>
      <c r="S614" s="261"/>
      <c r="T614" s="261"/>
      <c r="U614" s="261"/>
      <c r="V614" s="261"/>
      <c r="W614" s="261"/>
      <c r="X614" s="261"/>
      <c r="Y614" s="261"/>
      <c r="Z614" s="2"/>
      <c r="AA614" s="2"/>
      <c r="AB614" s="2"/>
    </row>
    <row r="615" spans="1:28" ht="16.5" customHeight="1" x14ac:dyDescent="0.25">
      <c r="A615" s="1"/>
      <c r="B615" s="6"/>
      <c r="C615" s="7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61"/>
      <c r="P615" s="261"/>
      <c r="Q615" s="261"/>
      <c r="R615" s="261"/>
      <c r="S615" s="261"/>
      <c r="T615" s="261"/>
      <c r="U615" s="261"/>
      <c r="V615" s="261"/>
      <c r="W615" s="261"/>
      <c r="X615" s="261"/>
      <c r="Y615" s="261"/>
      <c r="Z615" s="2"/>
      <c r="AA615" s="2"/>
      <c r="AB615" s="2"/>
    </row>
    <row r="616" spans="1:28" ht="16.5" customHeight="1" x14ac:dyDescent="0.25">
      <c r="A616" s="1"/>
      <c r="B616" s="6"/>
      <c r="C616" s="7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61"/>
      <c r="P616" s="261"/>
      <c r="Q616" s="261"/>
      <c r="R616" s="261"/>
      <c r="S616" s="261"/>
      <c r="T616" s="261"/>
      <c r="U616" s="261"/>
      <c r="V616" s="261"/>
      <c r="W616" s="261"/>
      <c r="X616" s="261"/>
      <c r="Y616" s="261"/>
      <c r="Z616" s="2"/>
      <c r="AA616" s="2"/>
      <c r="AB616" s="2"/>
    </row>
    <row r="617" spans="1:28" ht="16.5" customHeight="1" x14ac:dyDescent="0.25">
      <c r="A617" s="1"/>
      <c r="B617" s="6"/>
      <c r="C617" s="7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61"/>
      <c r="P617" s="261"/>
      <c r="Q617" s="261"/>
      <c r="R617" s="261"/>
      <c r="S617" s="261"/>
      <c r="T617" s="261"/>
      <c r="U617" s="261"/>
      <c r="V617" s="261"/>
      <c r="W617" s="261"/>
      <c r="X617" s="261"/>
      <c r="Y617" s="261"/>
      <c r="Z617" s="2"/>
      <c r="AA617" s="2"/>
      <c r="AB617" s="2"/>
    </row>
    <row r="618" spans="1:28" ht="16.5" customHeight="1" x14ac:dyDescent="0.25">
      <c r="A618" s="1"/>
      <c r="B618" s="6"/>
      <c r="C618" s="7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61"/>
      <c r="P618" s="261"/>
      <c r="Q618" s="261"/>
      <c r="R618" s="261"/>
      <c r="S618" s="261"/>
      <c r="T618" s="261"/>
      <c r="U618" s="261"/>
      <c r="V618" s="261"/>
      <c r="W618" s="261"/>
      <c r="X618" s="261"/>
      <c r="Y618" s="261"/>
      <c r="Z618" s="2"/>
      <c r="AA618" s="2"/>
      <c r="AB618" s="2"/>
    </row>
    <row r="619" spans="1:28" ht="16.5" customHeight="1" x14ac:dyDescent="0.25">
      <c r="A619" s="1"/>
      <c r="B619" s="6"/>
      <c r="C619" s="7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61"/>
      <c r="P619" s="261"/>
      <c r="Q619" s="261"/>
      <c r="R619" s="261"/>
      <c r="S619" s="261"/>
      <c r="T619" s="261"/>
      <c r="U619" s="261"/>
      <c r="V619" s="261"/>
      <c r="W619" s="261"/>
      <c r="X619" s="261"/>
      <c r="Y619" s="261"/>
      <c r="Z619" s="2"/>
      <c r="AA619" s="2"/>
      <c r="AB619" s="2"/>
    </row>
    <row r="620" spans="1:28" ht="16.5" customHeight="1" x14ac:dyDescent="0.25">
      <c r="A620" s="1"/>
      <c r="B620" s="6"/>
      <c r="C620" s="7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61"/>
      <c r="P620" s="261"/>
      <c r="Q620" s="261"/>
      <c r="R620" s="261"/>
      <c r="S620" s="261"/>
      <c r="T620" s="261"/>
      <c r="U620" s="261"/>
      <c r="V620" s="261"/>
      <c r="W620" s="261"/>
      <c r="X620" s="261"/>
      <c r="Y620" s="261"/>
      <c r="Z620" s="2"/>
      <c r="AA620" s="2"/>
      <c r="AB620" s="2"/>
    </row>
    <row r="621" spans="1:28" ht="16.5" customHeight="1" x14ac:dyDescent="0.25">
      <c r="A621" s="1"/>
      <c r="B621" s="6"/>
      <c r="C621" s="7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61"/>
      <c r="P621" s="261"/>
      <c r="Q621" s="261"/>
      <c r="R621" s="261"/>
      <c r="S621" s="261"/>
      <c r="T621" s="261"/>
      <c r="U621" s="261"/>
      <c r="V621" s="261"/>
      <c r="W621" s="261"/>
      <c r="X621" s="261"/>
      <c r="Y621" s="261"/>
      <c r="Z621" s="2"/>
      <c r="AA621" s="2"/>
      <c r="AB621" s="2"/>
    </row>
    <row r="622" spans="1:28" ht="16.5" customHeight="1" x14ac:dyDescent="0.25">
      <c r="A622" s="1"/>
      <c r="B622" s="6"/>
      <c r="C622" s="7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61"/>
      <c r="P622" s="261"/>
      <c r="Q622" s="261"/>
      <c r="R622" s="261"/>
      <c r="S622" s="261"/>
      <c r="T622" s="261"/>
      <c r="U622" s="261"/>
      <c r="V622" s="261"/>
      <c r="W622" s="261"/>
      <c r="X622" s="261"/>
      <c r="Y622" s="261"/>
      <c r="Z622" s="2"/>
      <c r="AA622" s="2"/>
      <c r="AB622" s="2"/>
    </row>
    <row r="623" spans="1:28" ht="16.5" customHeight="1" x14ac:dyDescent="0.25">
      <c r="A623" s="1"/>
      <c r="B623" s="6"/>
      <c r="C623" s="7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61"/>
      <c r="P623" s="261"/>
      <c r="Q623" s="261"/>
      <c r="R623" s="261"/>
      <c r="S623" s="261"/>
      <c r="T623" s="261"/>
      <c r="U623" s="261"/>
      <c r="V623" s="261"/>
      <c r="W623" s="261"/>
      <c r="X623" s="261"/>
      <c r="Y623" s="261"/>
      <c r="Z623" s="2"/>
      <c r="AA623" s="2"/>
      <c r="AB623" s="2"/>
    </row>
    <row r="624" spans="1:28" ht="16.5" customHeight="1" x14ac:dyDescent="0.25">
      <c r="A624" s="1"/>
      <c r="B624" s="6"/>
      <c r="C624" s="7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61"/>
      <c r="P624" s="261"/>
      <c r="Q624" s="261"/>
      <c r="R624" s="261"/>
      <c r="S624" s="261"/>
      <c r="T624" s="261"/>
      <c r="U624" s="261"/>
      <c r="V624" s="261"/>
      <c r="W624" s="261"/>
      <c r="X624" s="261"/>
      <c r="Y624" s="261"/>
      <c r="Z624" s="2"/>
      <c r="AA624" s="2"/>
      <c r="AB624" s="2"/>
    </row>
    <row r="625" spans="1:28" ht="16.5" customHeight="1" x14ac:dyDescent="0.25">
      <c r="A625" s="1"/>
      <c r="B625" s="6"/>
      <c r="C625" s="7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61"/>
      <c r="P625" s="261"/>
      <c r="Q625" s="261"/>
      <c r="R625" s="261"/>
      <c r="S625" s="261"/>
      <c r="T625" s="261"/>
      <c r="U625" s="261"/>
      <c r="V625" s="261"/>
      <c r="W625" s="261"/>
      <c r="X625" s="261"/>
      <c r="Y625" s="261"/>
      <c r="Z625" s="2"/>
      <c r="AA625" s="2"/>
      <c r="AB625" s="2"/>
    </row>
    <row r="626" spans="1:28" ht="16.5" customHeight="1" x14ac:dyDescent="0.25">
      <c r="A626" s="1"/>
      <c r="B626" s="6"/>
      <c r="C626" s="7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61"/>
      <c r="P626" s="261"/>
      <c r="Q626" s="261"/>
      <c r="R626" s="261"/>
      <c r="S626" s="261"/>
      <c r="T626" s="261"/>
      <c r="U626" s="261"/>
      <c r="V626" s="261"/>
      <c r="W626" s="261"/>
      <c r="X626" s="261"/>
      <c r="Y626" s="261"/>
      <c r="Z626" s="2"/>
      <c r="AA626" s="2"/>
      <c r="AB626" s="2"/>
    </row>
    <row r="627" spans="1:28" ht="16.5" customHeight="1" x14ac:dyDescent="0.25">
      <c r="A627" s="1"/>
      <c r="B627" s="6"/>
      <c r="C627" s="7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61"/>
      <c r="P627" s="261"/>
      <c r="Q627" s="261"/>
      <c r="R627" s="261"/>
      <c r="S627" s="261"/>
      <c r="T627" s="261"/>
      <c r="U627" s="261"/>
      <c r="V627" s="261"/>
      <c r="W627" s="261"/>
      <c r="X627" s="261"/>
      <c r="Y627" s="261"/>
      <c r="Z627" s="2"/>
      <c r="AA627" s="2"/>
      <c r="AB627" s="2"/>
    </row>
    <row r="628" spans="1:28" ht="16.5" customHeight="1" x14ac:dyDescent="0.25">
      <c r="A628" s="1"/>
      <c r="B628" s="6"/>
      <c r="C628" s="7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61"/>
      <c r="P628" s="261"/>
      <c r="Q628" s="261"/>
      <c r="R628" s="261"/>
      <c r="S628" s="261"/>
      <c r="T628" s="261"/>
      <c r="U628" s="261"/>
      <c r="V628" s="261"/>
      <c r="W628" s="261"/>
      <c r="X628" s="261"/>
      <c r="Y628" s="261"/>
      <c r="Z628" s="2"/>
      <c r="AA628" s="2"/>
      <c r="AB628" s="2"/>
    </row>
    <row r="629" spans="1:28" ht="16.5" customHeight="1" x14ac:dyDescent="0.25">
      <c r="A629" s="1"/>
      <c r="B629" s="6"/>
      <c r="C629" s="7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61"/>
      <c r="P629" s="261"/>
      <c r="Q629" s="261"/>
      <c r="R629" s="261"/>
      <c r="S629" s="261"/>
      <c r="T629" s="261"/>
      <c r="U629" s="261"/>
      <c r="V629" s="261"/>
      <c r="W629" s="261"/>
      <c r="X629" s="261"/>
      <c r="Y629" s="261"/>
      <c r="Z629" s="2"/>
      <c r="AA629" s="2"/>
      <c r="AB629" s="2"/>
    </row>
    <row r="630" spans="1:28" ht="16.5" customHeight="1" x14ac:dyDescent="0.25">
      <c r="A630" s="1"/>
      <c r="B630" s="6"/>
      <c r="C630" s="7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61"/>
      <c r="P630" s="261"/>
      <c r="Q630" s="261"/>
      <c r="R630" s="261"/>
      <c r="S630" s="261"/>
      <c r="T630" s="261"/>
      <c r="U630" s="261"/>
      <c r="V630" s="261"/>
      <c r="W630" s="261"/>
      <c r="X630" s="261"/>
      <c r="Y630" s="261"/>
      <c r="Z630" s="2"/>
      <c r="AA630" s="2"/>
      <c r="AB630" s="2"/>
    </row>
    <row r="631" spans="1:28" ht="16.5" customHeight="1" x14ac:dyDescent="0.25">
      <c r="A631" s="1"/>
      <c r="B631" s="6"/>
      <c r="C631" s="7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61"/>
      <c r="P631" s="261"/>
      <c r="Q631" s="261"/>
      <c r="R631" s="261"/>
      <c r="S631" s="261"/>
      <c r="T631" s="261"/>
      <c r="U631" s="261"/>
      <c r="V631" s="261"/>
      <c r="W631" s="261"/>
      <c r="X631" s="261"/>
      <c r="Y631" s="261"/>
      <c r="Z631" s="2"/>
      <c r="AA631" s="2"/>
      <c r="AB631" s="2"/>
    </row>
    <row r="632" spans="1:28" ht="16.5" customHeight="1" x14ac:dyDescent="0.25">
      <c r="A632" s="1"/>
      <c r="B632" s="6"/>
      <c r="C632" s="7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61"/>
      <c r="P632" s="261"/>
      <c r="Q632" s="261"/>
      <c r="R632" s="261"/>
      <c r="S632" s="261"/>
      <c r="T632" s="261"/>
      <c r="U632" s="261"/>
      <c r="V632" s="261"/>
      <c r="W632" s="261"/>
      <c r="X632" s="261"/>
      <c r="Y632" s="261"/>
      <c r="Z632" s="2"/>
      <c r="AA632" s="2"/>
      <c r="AB632" s="2"/>
    </row>
    <row r="633" spans="1:28" ht="16.5" customHeight="1" x14ac:dyDescent="0.25">
      <c r="A633" s="1"/>
      <c r="B633" s="6"/>
      <c r="C633" s="7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61"/>
      <c r="P633" s="261"/>
      <c r="Q633" s="261"/>
      <c r="R633" s="261"/>
      <c r="S633" s="261"/>
      <c r="T633" s="261"/>
      <c r="U633" s="261"/>
      <c r="V633" s="261"/>
      <c r="W633" s="261"/>
      <c r="X633" s="261"/>
      <c r="Y633" s="261"/>
      <c r="Z633" s="2"/>
      <c r="AA633" s="2"/>
      <c r="AB633" s="2"/>
    </row>
    <row r="634" spans="1:28" ht="16.5" customHeight="1" x14ac:dyDescent="0.25">
      <c r="A634" s="1"/>
      <c r="B634" s="6"/>
      <c r="C634" s="7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61"/>
      <c r="P634" s="261"/>
      <c r="Q634" s="261"/>
      <c r="R634" s="261"/>
      <c r="S634" s="261"/>
      <c r="T634" s="261"/>
      <c r="U634" s="261"/>
      <c r="V634" s="261"/>
      <c r="W634" s="261"/>
      <c r="X634" s="261"/>
      <c r="Y634" s="261"/>
      <c r="Z634" s="2"/>
      <c r="AA634" s="2"/>
      <c r="AB634" s="2"/>
    </row>
    <row r="635" spans="1:28" ht="16.5" customHeight="1" x14ac:dyDescent="0.25">
      <c r="A635" s="1"/>
      <c r="B635" s="6"/>
      <c r="C635" s="7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61"/>
      <c r="P635" s="261"/>
      <c r="Q635" s="261"/>
      <c r="R635" s="261"/>
      <c r="S635" s="261"/>
      <c r="T635" s="261"/>
      <c r="U635" s="261"/>
      <c r="V635" s="261"/>
      <c r="W635" s="261"/>
      <c r="X635" s="261"/>
      <c r="Y635" s="261"/>
      <c r="Z635" s="2"/>
      <c r="AA635" s="2"/>
      <c r="AB635" s="2"/>
    </row>
    <row r="636" spans="1:28" ht="16.5" customHeight="1" x14ac:dyDescent="0.25">
      <c r="A636" s="1"/>
      <c r="B636" s="6"/>
      <c r="C636" s="7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61"/>
      <c r="P636" s="261"/>
      <c r="Q636" s="261"/>
      <c r="R636" s="261"/>
      <c r="S636" s="261"/>
      <c r="T636" s="261"/>
      <c r="U636" s="261"/>
      <c r="V636" s="261"/>
      <c r="W636" s="261"/>
      <c r="X636" s="261"/>
      <c r="Y636" s="261"/>
      <c r="Z636" s="2"/>
      <c r="AA636" s="2"/>
      <c r="AB636" s="2"/>
    </row>
    <row r="637" spans="1:28" ht="16.5" customHeight="1" x14ac:dyDescent="0.25">
      <c r="A637" s="1"/>
      <c r="B637" s="6"/>
      <c r="C637" s="7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61"/>
      <c r="P637" s="261"/>
      <c r="Q637" s="261"/>
      <c r="R637" s="261"/>
      <c r="S637" s="261"/>
      <c r="T637" s="261"/>
      <c r="U637" s="261"/>
      <c r="V637" s="261"/>
      <c r="W637" s="261"/>
      <c r="X637" s="261"/>
      <c r="Y637" s="261"/>
      <c r="Z637" s="2"/>
      <c r="AA637" s="2"/>
      <c r="AB637" s="2"/>
    </row>
    <row r="638" spans="1:28" ht="16.5" customHeight="1" x14ac:dyDescent="0.25">
      <c r="A638" s="1"/>
      <c r="B638" s="6"/>
      <c r="C638" s="7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61"/>
      <c r="P638" s="261"/>
      <c r="Q638" s="261"/>
      <c r="R638" s="261"/>
      <c r="S638" s="261"/>
      <c r="T638" s="261"/>
      <c r="U638" s="261"/>
      <c r="V638" s="261"/>
      <c r="W638" s="261"/>
      <c r="X638" s="261"/>
      <c r="Y638" s="261"/>
      <c r="Z638" s="2"/>
      <c r="AA638" s="2"/>
      <c r="AB638" s="2"/>
    </row>
    <row r="639" spans="1:28" ht="16.5" customHeight="1" x14ac:dyDescent="0.25">
      <c r="A639" s="1"/>
      <c r="B639" s="6"/>
      <c r="C639" s="7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61"/>
      <c r="P639" s="261"/>
      <c r="Q639" s="261"/>
      <c r="R639" s="261"/>
      <c r="S639" s="261"/>
      <c r="T639" s="261"/>
      <c r="U639" s="261"/>
      <c r="V639" s="261"/>
      <c r="W639" s="261"/>
      <c r="X639" s="261"/>
      <c r="Y639" s="261"/>
      <c r="Z639" s="2"/>
      <c r="AA639" s="2"/>
      <c r="AB639" s="2"/>
    </row>
    <row r="640" spans="1:28" ht="16.5" customHeight="1" x14ac:dyDescent="0.25">
      <c r="A640" s="1"/>
      <c r="B640" s="6"/>
      <c r="C640" s="7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61"/>
      <c r="P640" s="261"/>
      <c r="Q640" s="261"/>
      <c r="R640" s="261"/>
      <c r="S640" s="261"/>
      <c r="T640" s="261"/>
      <c r="U640" s="261"/>
      <c r="V640" s="261"/>
      <c r="W640" s="261"/>
      <c r="X640" s="261"/>
      <c r="Y640" s="261"/>
      <c r="Z640" s="2"/>
      <c r="AA640" s="2"/>
      <c r="AB640" s="2"/>
    </row>
    <row r="641" spans="1:28" ht="16.5" customHeight="1" x14ac:dyDescent="0.25">
      <c r="A641" s="1"/>
      <c r="B641" s="6"/>
      <c r="C641" s="7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61"/>
      <c r="P641" s="261"/>
      <c r="Q641" s="261"/>
      <c r="R641" s="261"/>
      <c r="S641" s="261"/>
      <c r="T641" s="261"/>
      <c r="U641" s="261"/>
      <c r="V641" s="261"/>
      <c r="W641" s="261"/>
      <c r="X641" s="261"/>
      <c r="Y641" s="261"/>
      <c r="Z641" s="2"/>
      <c r="AA641" s="2"/>
      <c r="AB641" s="2"/>
    </row>
    <row r="642" spans="1:28" ht="16.5" customHeight="1" x14ac:dyDescent="0.25">
      <c r="A642" s="1"/>
      <c r="B642" s="6"/>
      <c r="C642" s="7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61"/>
      <c r="P642" s="261"/>
      <c r="Q642" s="261"/>
      <c r="R642" s="261"/>
      <c r="S642" s="261"/>
      <c r="T642" s="261"/>
      <c r="U642" s="261"/>
      <c r="V642" s="261"/>
      <c r="W642" s="261"/>
      <c r="X642" s="261"/>
      <c r="Y642" s="261"/>
      <c r="Z642" s="2"/>
      <c r="AA642" s="2"/>
      <c r="AB642" s="2"/>
    </row>
    <row r="643" spans="1:28" ht="16.5" customHeight="1" x14ac:dyDescent="0.25">
      <c r="A643" s="1"/>
      <c r="B643" s="6"/>
      <c r="C643" s="7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61"/>
      <c r="P643" s="261"/>
      <c r="Q643" s="261"/>
      <c r="R643" s="261"/>
      <c r="S643" s="261"/>
      <c r="T643" s="261"/>
      <c r="U643" s="261"/>
      <c r="V643" s="261"/>
      <c r="W643" s="261"/>
      <c r="X643" s="261"/>
      <c r="Y643" s="261"/>
      <c r="Z643" s="2"/>
      <c r="AA643" s="2"/>
      <c r="AB643" s="2"/>
    </row>
    <row r="644" spans="1:28" ht="16.5" customHeight="1" x14ac:dyDescent="0.25">
      <c r="A644" s="1"/>
      <c r="B644" s="6"/>
      <c r="C644" s="7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61"/>
      <c r="P644" s="261"/>
      <c r="Q644" s="261"/>
      <c r="R644" s="261"/>
      <c r="S644" s="261"/>
      <c r="T644" s="261"/>
      <c r="U644" s="261"/>
      <c r="V644" s="261"/>
      <c r="W644" s="261"/>
      <c r="X644" s="261"/>
      <c r="Y644" s="261"/>
      <c r="Z644" s="2"/>
      <c r="AA644" s="2"/>
      <c r="AB644" s="2"/>
    </row>
    <row r="645" spans="1:28" ht="16.5" customHeight="1" x14ac:dyDescent="0.25">
      <c r="A645" s="1"/>
      <c r="B645" s="6"/>
      <c r="C645" s="7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61"/>
      <c r="P645" s="261"/>
      <c r="Q645" s="261"/>
      <c r="R645" s="261"/>
      <c r="S645" s="261"/>
      <c r="T645" s="261"/>
      <c r="U645" s="261"/>
      <c r="V645" s="261"/>
      <c r="W645" s="261"/>
      <c r="X645" s="261"/>
      <c r="Y645" s="261"/>
      <c r="Z645" s="2"/>
      <c r="AA645" s="2"/>
      <c r="AB645" s="2"/>
    </row>
    <row r="646" spans="1:28" ht="16.5" customHeight="1" x14ac:dyDescent="0.25">
      <c r="A646" s="1"/>
      <c r="B646" s="6"/>
      <c r="C646" s="7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61"/>
      <c r="P646" s="261"/>
      <c r="Q646" s="261"/>
      <c r="R646" s="261"/>
      <c r="S646" s="261"/>
      <c r="T646" s="261"/>
      <c r="U646" s="261"/>
      <c r="V646" s="261"/>
      <c r="W646" s="261"/>
      <c r="X646" s="261"/>
      <c r="Y646" s="261"/>
      <c r="Z646" s="2"/>
      <c r="AA646" s="2"/>
      <c r="AB646" s="2"/>
    </row>
    <row r="647" spans="1:28" ht="16.5" customHeight="1" x14ac:dyDescent="0.25">
      <c r="A647" s="1"/>
      <c r="B647" s="6"/>
      <c r="C647" s="7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61"/>
      <c r="P647" s="261"/>
      <c r="Q647" s="261"/>
      <c r="R647" s="261"/>
      <c r="S647" s="261"/>
      <c r="T647" s="261"/>
      <c r="U647" s="261"/>
      <c r="V647" s="261"/>
      <c r="W647" s="261"/>
      <c r="X647" s="261"/>
      <c r="Y647" s="261"/>
      <c r="Z647" s="2"/>
      <c r="AA647" s="2"/>
      <c r="AB647" s="2"/>
    </row>
    <row r="648" spans="1:28" ht="16.5" customHeight="1" x14ac:dyDescent="0.25">
      <c r="A648" s="1"/>
      <c r="B648" s="6"/>
      <c r="C648" s="7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61"/>
      <c r="P648" s="261"/>
      <c r="Q648" s="261"/>
      <c r="R648" s="261"/>
      <c r="S648" s="261"/>
      <c r="T648" s="261"/>
      <c r="U648" s="261"/>
      <c r="V648" s="261"/>
      <c r="W648" s="261"/>
      <c r="X648" s="261"/>
      <c r="Y648" s="261"/>
      <c r="Z648" s="2"/>
      <c r="AA648" s="2"/>
      <c r="AB648" s="2"/>
    </row>
    <row r="649" spans="1:28" ht="16.5" customHeight="1" x14ac:dyDescent="0.25">
      <c r="A649" s="1"/>
      <c r="B649" s="6"/>
      <c r="C649" s="7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61"/>
      <c r="P649" s="261"/>
      <c r="Q649" s="261"/>
      <c r="R649" s="261"/>
      <c r="S649" s="261"/>
      <c r="T649" s="261"/>
      <c r="U649" s="261"/>
      <c r="V649" s="261"/>
      <c r="W649" s="261"/>
      <c r="X649" s="261"/>
      <c r="Y649" s="261"/>
      <c r="Z649" s="2"/>
      <c r="AA649" s="2"/>
      <c r="AB649" s="2"/>
    </row>
    <row r="650" spans="1:28" ht="16.5" customHeight="1" x14ac:dyDescent="0.25">
      <c r="A650" s="1"/>
      <c r="B650" s="6"/>
      <c r="C650" s="7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61"/>
      <c r="P650" s="261"/>
      <c r="Q650" s="261"/>
      <c r="R650" s="261"/>
      <c r="S650" s="261"/>
      <c r="T650" s="261"/>
      <c r="U650" s="261"/>
      <c r="V650" s="261"/>
      <c r="W650" s="261"/>
      <c r="X650" s="261"/>
      <c r="Y650" s="261"/>
      <c r="Z650" s="2"/>
      <c r="AA650" s="2"/>
      <c r="AB650" s="2"/>
    </row>
    <row r="651" spans="1:28" ht="16.5" customHeight="1" x14ac:dyDescent="0.25">
      <c r="A651" s="1"/>
      <c r="B651" s="6"/>
      <c r="C651" s="7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61"/>
      <c r="P651" s="261"/>
      <c r="Q651" s="261"/>
      <c r="R651" s="261"/>
      <c r="S651" s="261"/>
      <c r="T651" s="261"/>
      <c r="U651" s="261"/>
      <c r="V651" s="261"/>
      <c r="W651" s="261"/>
      <c r="X651" s="261"/>
      <c r="Y651" s="261"/>
      <c r="Z651" s="2"/>
      <c r="AA651" s="2"/>
      <c r="AB651" s="2"/>
    </row>
    <row r="652" spans="1:28" ht="16.5" customHeight="1" x14ac:dyDescent="0.25">
      <c r="A652" s="1"/>
      <c r="B652" s="6"/>
      <c r="C652" s="7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61"/>
      <c r="P652" s="261"/>
      <c r="Q652" s="261"/>
      <c r="R652" s="261"/>
      <c r="S652" s="261"/>
      <c r="T652" s="261"/>
      <c r="U652" s="261"/>
      <c r="V652" s="261"/>
      <c r="W652" s="261"/>
      <c r="X652" s="261"/>
      <c r="Y652" s="261"/>
      <c r="Z652" s="2"/>
      <c r="AA652" s="2"/>
      <c r="AB652" s="2"/>
    </row>
    <row r="653" spans="1:28" ht="16.5" customHeight="1" x14ac:dyDescent="0.25">
      <c r="A653" s="1"/>
      <c r="B653" s="6"/>
      <c r="C653" s="7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61"/>
      <c r="P653" s="261"/>
      <c r="Q653" s="261"/>
      <c r="R653" s="261"/>
      <c r="S653" s="261"/>
      <c r="T653" s="261"/>
      <c r="U653" s="261"/>
      <c r="V653" s="261"/>
      <c r="W653" s="261"/>
      <c r="X653" s="261"/>
      <c r="Y653" s="261"/>
      <c r="Z653" s="2"/>
      <c r="AA653" s="2"/>
      <c r="AB653" s="2"/>
    </row>
    <row r="654" spans="1:28" ht="16.5" customHeight="1" x14ac:dyDescent="0.25">
      <c r="A654" s="1"/>
      <c r="B654" s="6"/>
      <c r="C654" s="7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61"/>
      <c r="P654" s="261"/>
      <c r="Q654" s="261"/>
      <c r="R654" s="261"/>
      <c r="S654" s="261"/>
      <c r="T654" s="261"/>
      <c r="U654" s="261"/>
      <c r="V654" s="261"/>
      <c r="W654" s="261"/>
      <c r="X654" s="261"/>
      <c r="Y654" s="261"/>
      <c r="Z654" s="2"/>
      <c r="AA654" s="2"/>
      <c r="AB654" s="2"/>
    </row>
    <row r="655" spans="1:28" ht="16.5" customHeight="1" x14ac:dyDescent="0.25">
      <c r="A655" s="1"/>
      <c r="B655" s="6"/>
      <c r="C655" s="7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61"/>
      <c r="P655" s="261"/>
      <c r="Q655" s="261"/>
      <c r="R655" s="261"/>
      <c r="S655" s="261"/>
      <c r="T655" s="261"/>
      <c r="U655" s="261"/>
      <c r="V655" s="261"/>
      <c r="W655" s="261"/>
      <c r="X655" s="261"/>
      <c r="Y655" s="261"/>
      <c r="Z655" s="2"/>
      <c r="AA655" s="2"/>
      <c r="AB655" s="2"/>
    </row>
    <row r="656" spans="1:28" ht="16.5" customHeight="1" x14ac:dyDescent="0.25">
      <c r="A656" s="1"/>
      <c r="B656" s="6"/>
      <c r="C656" s="7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61"/>
      <c r="P656" s="261"/>
      <c r="Q656" s="261"/>
      <c r="R656" s="261"/>
      <c r="S656" s="261"/>
      <c r="T656" s="261"/>
      <c r="U656" s="261"/>
      <c r="V656" s="261"/>
      <c r="W656" s="261"/>
      <c r="X656" s="261"/>
      <c r="Y656" s="261"/>
      <c r="Z656" s="2"/>
      <c r="AA656" s="2"/>
      <c r="AB656" s="2"/>
    </row>
    <row r="657" spans="1:28" ht="16.5" customHeight="1" x14ac:dyDescent="0.25">
      <c r="A657" s="1"/>
      <c r="B657" s="6"/>
      <c r="C657" s="7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61"/>
      <c r="P657" s="261"/>
      <c r="Q657" s="261"/>
      <c r="R657" s="261"/>
      <c r="S657" s="261"/>
      <c r="T657" s="261"/>
      <c r="U657" s="261"/>
      <c r="V657" s="261"/>
      <c r="W657" s="261"/>
      <c r="X657" s="261"/>
      <c r="Y657" s="261"/>
      <c r="Z657" s="2"/>
      <c r="AA657" s="2"/>
      <c r="AB657" s="2"/>
    </row>
    <row r="658" spans="1:28" ht="16.5" customHeight="1" x14ac:dyDescent="0.25">
      <c r="A658" s="1"/>
      <c r="B658" s="6"/>
      <c r="C658" s="7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61"/>
      <c r="P658" s="261"/>
      <c r="Q658" s="261"/>
      <c r="R658" s="261"/>
      <c r="S658" s="261"/>
      <c r="T658" s="261"/>
      <c r="U658" s="261"/>
      <c r="V658" s="261"/>
      <c r="W658" s="261"/>
      <c r="X658" s="261"/>
      <c r="Y658" s="261"/>
      <c r="Z658" s="2"/>
      <c r="AA658" s="2"/>
      <c r="AB658" s="2"/>
    </row>
    <row r="659" spans="1:28" ht="16.5" customHeight="1" x14ac:dyDescent="0.25">
      <c r="A659" s="1"/>
      <c r="B659" s="6"/>
      <c r="C659" s="7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61"/>
      <c r="P659" s="261"/>
      <c r="Q659" s="261"/>
      <c r="R659" s="261"/>
      <c r="S659" s="261"/>
      <c r="T659" s="261"/>
      <c r="U659" s="261"/>
      <c r="V659" s="261"/>
      <c r="W659" s="261"/>
      <c r="X659" s="261"/>
      <c r="Y659" s="261"/>
      <c r="Z659" s="2"/>
      <c r="AA659" s="2"/>
      <c r="AB659" s="2"/>
    </row>
    <row r="660" spans="1:28" ht="16.5" customHeight="1" x14ac:dyDescent="0.25">
      <c r="A660" s="1"/>
      <c r="B660" s="6"/>
      <c r="C660" s="7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61"/>
      <c r="P660" s="261"/>
      <c r="Q660" s="261"/>
      <c r="R660" s="261"/>
      <c r="S660" s="261"/>
      <c r="T660" s="261"/>
      <c r="U660" s="261"/>
      <c r="V660" s="261"/>
      <c r="W660" s="261"/>
      <c r="X660" s="261"/>
      <c r="Y660" s="261"/>
      <c r="Z660" s="2"/>
      <c r="AA660" s="2"/>
      <c r="AB660" s="2"/>
    </row>
    <row r="661" spans="1:28" ht="16.5" customHeight="1" x14ac:dyDescent="0.25">
      <c r="A661" s="1"/>
      <c r="B661" s="6"/>
      <c r="C661" s="7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61"/>
      <c r="P661" s="261"/>
      <c r="Q661" s="261"/>
      <c r="R661" s="261"/>
      <c r="S661" s="261"/>
      <c r="T661" s="261"/>
      <c r="U661" s="261"/>
      <c r="V661" s="261"/>
      <c r="W661" s="261"/>
      <c r="X661" s="261"/>
      <c r="Y661" s="261"/>
      <c r="Z661" s="2"/>
      <c r="AA661" s="2"/>
      <c r="AB661" s="2"/>
    </row>
    <row r="662" spans="1:28" ht="16.5" customHeight="1" x14ac:dyDescent="0.25">
      <c r="A662" s="1"/>
      <c r="B662" s="6"/>
      <c r="C662" s="7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61"/>
      <c r="P662" s="261"/>
      <c r="Q662" s="261"/>
      <c r="R662" s="261"/>
      <c r="S662" s="261"/>
      <c r="T662" s="261"/>
      <c r="U662" s="261"/>
      <c r="V662" s="261"/>
      <c r="W662" s="261"/>
      <c r="X662" s="261"/>
      <c r="Y662" s="261"/>
      <c r="Z662" s="2"/>
      <c r="AA662" s="2"/>
      <c r="AB662" s="2"/>
    </row>
    <row r="663" spans="1:28" ht="16.5" customHeight="1" x14ac:dyDescent="0.25">
      <c r="A663" s="1"/>
      <c r="B663" s="6"/>
      <c r="C663" s="7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61"/>
      <c r="P663" s="261"/>
      <c r="Q663" s="261"/>
      <c r="R663" s="261"/>
      <c r="S663" s="261"/>
      <c r="T663" s="261"/>
      <c r="U663" s="261"/>
      <c r="V663" s="261"/>
      <c r="W663" s="261"/>
      <c r="X663" s="261"/>
      <c r="Y663" s="261"/>
      <c r="Z663" s="2"/>
      <c r="AA663" s="2"/>
      <c r="AB663" s="2"/>
    </row>
    <row r="664" spans="1:28" ht="16.5" customHeight="1" x14ac:dyDescent="0.25">
      <c r="A664" s="1"/>
      <c r="B664" s="6"/>
      <c r="C664" s="7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61"/>
      <c r="P664" s="261"/>
      <c r="Q664" s="261"/>
      <c r="R664" s="261"/>
      <c r="S664" s="261"/>
      <c r="T664" s="261"/>
      <c r="U664" s="261"/>
      <c r="V664" s="261"/>
      <c r="W664" s="261"/>
      <c r="X664" s="261"/>
      <c r="Y664" s="261"/>
      <c r="Z664" s="2"/>
      <c r="AA664" s="2"/>
      <c r="AB664" s="2"/>
    </row>
    <row r="665" spans="1:28" ht="16.5" customHeight="1" x14ac:dyDescent="0.25">
      <c r="A665" s="1"/>
      <c r="B665" s="6"/>
      <c r="C665" s="7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61"/>
      <c r="P665" s="261"/>
      <c r="Q665" s="261"/>
      <c r="R665" s="261"/>
      <c r="S665" s="261"/>
      <c r="T665" s="261"/>
      <c r="U665" s="261"/>
      <c r="V665" s="261"/>
      <c r="W665" s="261"/>
      <c r="X665" s="261"/>
      <c r="Y665" s="261"/>
      <c r="Z665" s="2"/>
      <c r="AA665" s="2"/>
      <c r="AB665" s="2"/>
    </row>
    <row r="666" spans="1:28" ht="16.5" customHeight="1" x14ac:dyDescent="0.25">
      <c r="A666" s="1"/>
      <c r="B666" s="6"/>
      <c r="C666" s="7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61"/>
      <c r="P666" s="261"/>
      <c r="Q666" s="261"/>
      <c r="R666" s="261"/>
      <c r="S666" s="261"/>
      <c r="T666" s="261"/>
      <c r="U666" s="261"/>
      <c r="V666" s="261"/>
      <c r="W666" s="261"/>
      <c r="X666" s="261"/>
      <c r="Y666" s="261"/>
      <c r="Z666" s="2"/>
      <c r="AA666" s="2"/>
      <c r="AB666" s="2"/>
    </row>
    <row r="667" spans="1:28" ht="16.5" customHeight="1" x14ac:dyDescent="0.25">
      <c r="A667" s="1"/>
      <c r="B667" s="6"/>
      <c r="C667" s="7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61"/>
      <c r="P667" s="261"/>
      <c r="Q667" s="261"/>
      <c r="R667" s="261"/>
      <c r="S667" s="261"/>
      <c r="T667" s="261"/>
      <c r="U667" s="261"/>
      <c r="V667" s="261"/>
      <c r="W667" s="261"/>
      <c r="X667" s="261"/>
      <c r="Y667" s="261"/>
      <c r="Z667" s="2"/>
      <c r="AA667" s="2"/>
      <c r="AB667" s="2"/>
    </row>
    <row r="668" spans="1:28" ht="16.5" customHeight="1" x14ac:dyDescent="0.25">
      <c r="A668" s="1"/>
      <c r="B668" s="6"/>
      <c r="C668" s="7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61"/>
      <c r="P668" s="261"/>
      <c r="Q668" s="261"/>
      <c r="R668" s="261"/>
      <c r="S668" s="261"/>
      <c r="T668" s="261"/>
      <c r="U668" s="261"/>
      <c r="V668" s="261"/>
      <c r="W668" s="261"/>
      <c r="X668" s="261"/>
      <c r="Y668" s="261"/>
      <c r="Z668" s="2"/>
      <c r="AA668" s="2"/>
      <c r="AB668" s="2"/>
    </row>
    <row r="669" spans="1:28" ht="16.5" customHeight="1" x14ac:dyDescent="0.25">
      <c r="A669" s="1"/>
      <c r="B669" s="6"/>
      <c r="C669" s="7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61"/>
      <c r="P669" s="261"/>
      <c r="Q669" s="261"/>
      <c r="R669" s="261"/>
      <c r="S669" s="261"/>
      <c r="T669" s="261"/>
      <c r="U669" s="261"/>
      <c r="V669" s="261"/>
      <c r="W669" s="261"/>
      <c r="X669" s="261"/>
      <c r="Y669" s="261"/>
      <c r="Z669" s="2"/>
      <c r="AA669" s="2"/>
      <c r="AB669" s="2"/>
    </row>
    <row r="670" spans="1:28" ht="16.5" customHeight="1" x14ac:dyDescent="0.25">
      <c r="A670" s="1"/>
      <c r="B670" s="6"/>
      <c r="C670" s="7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61"/>
      <c r="P670" s="261"/>
      <c r="Q670" s="261"/>
      <c r="R670" s="261"/>
      <c r="S670" s="261"/>
      <c r="T670" s="261"/>
      <c r="U670" s="261"/>
      <c r="V670" s="261"/>
      <c r="W670" s="261"/>
      <c r="X670" s="261"/>
      <c r="Y670" s="261"/>
      <c r="Z670" s="2"/>
      <c r="AA670" s="2"/>
      <c r="AB670" s="2"/>
    </row>
    <row r="671" spans="1:28" ht="16.5" customHeight="1" x14ac:dyDescent="0.25">
      <c r="A671" s="1"/>
      <c r="B671" s="6"/>
      <c r="C671" s="7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61"/>
      <c r="P671" s="261"/>
      <c r="Q671" s="261"/>
      <c r="R671" s="261"/>
      <c r="S671" s="261"/>
      <c r="T671" s="261"/>
      <c r="U671" s="261"/>
      <c r="V671" s="261"/>
      <c r="W671" s="261"/>
      <c r="X671" s="261"/>
      <c r="Y671" s="261"/>
      <c r="Z671" s="2"/>
      <c r="AA671" s="2"/>
      <c r="AB671" s="2"/>
    </row>
    <row r="672" spans="1:28" ht="16.5" customHeight="1" x14ac:dyDescent="0.25">
      <c r="A672" s="1"/>
      <c r="B672" s="6"/>
      <c r="C672" s="7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61"/>
      <c r="P672" s="261"/>
      <c r="Q672" s="261"/>
      <c r="R672" s="261"/>
      <c r="S672" s="261"/>
      <c r="T672" s="261"/>
      <c r="U672" s="261"/>
      <c r="V672" s="261"/>
      <c r="W672" s="261"/>
      <c r="X672" s="261"/>
      <c r="Y672" s="261"/>
      <c r="Z672" s="2"/>
      <c r="AA672" s="2"/>
      <c r="AB672" s="2"/>
    </row>
    <row r="673" spans="1:28" ht="16.5" customHeight="1" x14ac:dyDescent="0.25">
      <c r="A673" s="1"/>
      <c r="B673" s="6"/>
      <c r="C673" s="7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61"/>
      <c r="P673" s="261"/>
      <c r="Q673" s="261"/>
      <c r="R673" s="261"/>
      <c r="S673" s="261"/>
      <c r="T673" s="261"/>
      <c r="U673" s="261"/>
      <c r="V673" s="261"/>
      <c r="W673" s="261"/>
      <c r="X673" s="261"/>
      <c r="Y673" s="261"/>
      <c r="Z673" s="2"/>
      <c r="AA673" s="2"/>
      <c r="AB673" s="2"/>
    </row>
    <row r="674" spans="1:28" ht="16.5" customHeight="1" x14ac:dyDescent="0.25">
      <c r="A674" s="1"/>
      <c r="B674" s="6"/>
      <c r="C674" s="7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61"/>
      <c r="P674" s="261"/>
      <c r="Q674" s="261"/>
      <c r="R674" s="261"/>
      <c r="S674" s="261"/>
      <c r="T674" s="261"/>
      <c r="U674" s="261"/>
      <c r="V674" s="261"/>
      <c r="W674" s="261"/>
      <c r="X674" s="261"/>
      <c r="Y674" s="261"/>
      <c r="Z674" s="2"/>
      <c r="AA674" s="2"/>
      <c r="AB674" s="2"/>
    </row>
    <row r="675" spans="1:28" ht="16.5" customHeight="1" x14ac:dyDescent="0.25">
      <c r="A675" s="1"/>
      <c r="B675" s="6"/>
      <c r="C675" s="7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61"/>
      <c r="P675" s="261"/>
      <c r="Q675" s="261"/>
      <c r="R675" s="261"/>
      <c r="S675" s="261"/>
      <c r="T675" s="261"/>
      <c r="U675" s="261"/>
      <c r="V675" s="261"/>
      <c r="W675" s="261"/>
      <c r="X675" s="261"/>
      <c r="Y675" s="261"/>
      <c r="Z675" s="2"/>
      <c r="AA675" s="2"/>
      <c r="AB675" s="2"/>
    </row>
    <row r="676" spans="1:28" ht="16.5" customHeight="1" x14ac:dyDescent="0.25">
      <c r="A676" s="1"/>
      <c r="B676" s="6"/>
      <c r="C676" s="7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61"/>
      <c r="P676" s="261"/>
      <c r="Q676" s="261"/>
      <c r="R676" s="261"/>
      <c r="S676" s="261"/>
      <c r="T676" s="261"/>
      <c r="U676" s="261"/>
      <c r="V676" s="261"/>
      <c r="W676" s="261"/>
      <c r="X676" s="261"/>
      <c r="Y676" s="261"/>
      <c r="Z676" s="2"/>
      <c r="AA676" s="2"/>
      <c r="AB676" s="2"/>
    </row>
    <row r="677" spans="1:28" ht="16.5" customHeight="1" x14ac:dyDescent="0.25">
      <c r="A677" s="1"/>
      <c r="B677" s="6"/>
      <c r="C677" s="7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61"/>
      <c r="P677" s="261"/>
      <c r="Q677" s="261"/>
      <c r="R677" s="261"/>
      <c r="S677" s="261"/>
      <c r="T677" s="261"/>
      <c r="U677" s="261"/>
      <c r="V677" s="261"/>
      <c r="W677" s="261"/>
      <c r="X677" s="261"/>
      <c r="Y677" s="261"/>
      <c r="Z677" s="2"/>
      <c r="AA677" s="2"/>
      <c r="AB677" s="2"/>
    </row>
    <row r="678" spans="1:28" ht="16.5" customHeight="1" x14ac:dyDescent="0.25">
      <c r="A678" s="1"/>
      <c r="B678" s="6"/>
      <c r="C678" s="7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61"/>
      <c r="P678" s="261"/>
      <c r="Q678" s="261"/>
      <c r="R678" s="261"/>
      <c r="S678" s="261"/>
      <c r="T678" s="261"/>
      <c r="U678" s="261"/>
      <c r="V678" s="261"/>
      <c r="W678" s="261"/>
      <c r="X678" s="261"/>
      <c r="Y678" s="261"/>
      <c r="Z678" s="2"/>
      <c r="AA678" s="2"/>
      <c r="AB678" s="2"/>
    </row>
    <row r="679" spans="1:28" ht="16.5" customHeight="1" x14ac:dyDescent="0.25">
      <c r="A679" s="1"/>
      <c r="B679" s="6"/>
      <c r="C679" s="7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61"/>
      <c r="P679" s="261"/>
      <c r="Q679" s="261"/>
      <c r="R679" s="261"/>
      <c r="S679" s="261"/>
      <c r="T679" s="261"/>
      <c r="U679" s="261"/>
      <c r="V679" s="261"/>
      <c r="W679" s="261"/>
      <c r="X679" s="261"/>
      <c r="Y679" s="261"/>
      <c r="Z679" s="2"/>
      <c r="AA679" s="2"/>
      <c r="AB679" s="2"/>
    </row>
    <row r="680" spans="1:28" ht="16.5" customHeight="1" x14ac:dyDescent="0.25">
      <c r="A680" s="1"/>
      <c r="B680" s="6"/>
      <c r="C680" s="7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61"/>
      <c r="P680" s="261"/>
      <c r="Q680" s="261"/>
      <c r="R680" s="261"/>
      <c r="S680" s="261"/>
      <c r="T680" s="261"/>
      <c r="U680" s="261"/>
      <c r="V680" s="261"/>
      <c r="W680" s="261"/>
      <c r="X680" s="261"/>
      <c r="Y680" s="261"/>
      <c r="Z680" s="2"/>
      <c r="AA680" s="2"/>
      <c r="AB680" s="2"/>
    </row>
    <row r="681" spans="1:28" ht="16.5" customHeight="1" x14ac:dyDescent="0.25">
      <c r="A681" s="1"/>
      <c r="B681" s="6"/>
      <c r="C681" s="7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61"/>
      <c r="P681" s="261"/>
      <c r="Q681" s="261"/>
      <c r="R681" s="261"/>
      <c r="S681" s="261"/>
      <c r="T681" s="261"/>
      <c r="U681" s="261"/>
      <c r="V681" s="261"/>
      <c r="W681" s="261"/>
      <c r="X681" s="261"/>
      <c r="Y681" s="261"/>
      <c r="Z681" s="2"/>
      <c r="AA681" s="2"/>
      <c r="AB681" s="2"/>
    </row>
    <row r="682" spans="1:28" ht="16.5" customHeight="1" x14ac:dyDescent="0.25">
      <c r="A682" s="1"/>
      <c r="B682" s="6"/>
      <c r="C682" s="7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61"/>
      <c r="P682" s="261"/>
      <c r="Q682" s="261"/>
      <c r="R682" s="261"/>
      <c r="S682" s="261"/>
      <c r="T682" s="261"/>
      <c r="U682" s="261"/>
      <c r="V682" s="261"/>
      <c r="W682" s="261"/>
      <c r="X682" s="261"/>
      <c r="Y682" s="261"/>
      <c r="Z682" s="2"/>
      <c r="AA682" s="2"/>
      <c r="AB682" s="2"/>
    </row>
    <row r="683" spans="1:28" ht="16.5" customHeight="1" x14ac:dyDescent="0.25">
      <c r="A683" s="1"/>
      <c r="B683" s="6"/>
      <c r="C683" s="7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61"/>
      <c r="P683" s="261"/>
      <c r="Q683" s="261"/>
      <c r="R683" s="261"/>
      <c r="S683" s="261"/>
      <c r="T683" s="261"/>
      <c r="U683" s="261"/>
      <c r="V683" s="261"/>
      <c r="W683" s="261"/>
      <c r="X683" s="261"/>
      <c r="Y683" s="261"/>
      <c r="Z683" s="2"/>
      <c r="AA683" s="2"/>
      <c r="AB683" s="2"/>
    </row>
    <row r="684" spans="1:28" ht="16.5" customHeight="1" x14ac:dyDescent="0.25">
      <c r="A684" s="1"/>
      <c r="B684" s="6"/>
      <c r="C684" s="7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61"/>
      <c r="P684" s="261"/>
      <c r="Q684" s="261"/>
      <c r="R684" s="261"/>
      <c r="S684" s="261"/>
      <c r="T684" s="261"/>
      <c r="U684" s="261"/>
      <c r="V684" s="261"/>
      <c r="W684" s="261"/>
      <c r="X684" s="261"/>
      <c r="Y684" s="261"/>
      <c r="Z684" s="2"/>
      <c r="AA684" s="2"/>
      <c r="AB684" s="2"/>
    </row>
    <row r="685" spans="1:28" ht="16.5" customHeight="1" x14ac:dyDescent="0.25">
      <c r="A685" s="1"/>
      <c r="B685" s="6"/>
      <c r="C685" s="7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61"/>
      <c r="P685" s="261"/>
      <c r="Q685" s="261"/>
      <c r="R685" s="261"/>
      <c r="S685" s="261"/>
      <c r="T685" s="261"/>
      <c r="U685" s="261"/>
      <c r="V685" s="261"/>
      <c r="W685" s="261"/>
      <c r="X685" s="261"/>
      <c r="Y685" s="261"/>
      <c r="Z685" s="2"/>
      <c r="AA685" s="2"/>
      <c r="AB685" s="2"/>
    </row>
    <row r="686" spans="1:28" ht="16.5" customHeight="1" x14ac:dyDescent="0.25">
      <c r="A686" s="1"/>
      <c r="B686" s="6"/>
      <c r="C686" s="7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61"/>
      <c r="P686" s="261"/>
      <c r="Q686" s="261"/>
      <c r="R686" s="261"/>
      <c r="S686" s="261"/>
      <c r="T686" s="261"/>
      <c r="U686" s="261"/>
      <c r="V686" s="261"/>
      <c r="W686" s="261"/>
      <c r="X686" s="261"/>
      <c r="Y686" s="261"/>
      <c r="Z686" s="2"/>
      <c r="AA686" s="2"/>
      <c r="AB686" s="2"/>
    </row>
    <row r="687" spans="1:28" ht="16.5" customHeight="1" x14ac:dyDescent="0.25">
      <c r="A687" s="1"/>
      <c r="B687" s="6"/>
      <c r="C687" s="7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61"/>
      <c r="P687" s="261"/>
      <c r="Q687" s="261"/>
      <c r="R687" s="261"/>
      <c r="S687" s="261"/>
      <c r="T687" s="261"/>
      <c r="U687" s="261"/>
      <c r="V687" s="261"/>
      <c r="W687" s="261"/>
      <c r="X687" s="261"/>
      <c r="Y687" s="261"/>
      <c r="Z687" s="2"/>
      <c r="AA687" s="2"/>
      <c r="AB687" s="2"/>
    </row>
    <row r="688" spans="1:28" ht="16.5" customHeight="1" x14ac:dyDescent="0.25">
      <c r="A688" s="1"/>
      <c r="B688" s="6"/>
      <c r="C688" s="7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61"/>
      <c r="P688" s="261"/>
      <c r="Q688" s="261"/>
      <c r="R688" s="261"/>
      <c r="S688" s="261"/>
      <c r="T688" s="261"/>
      <c r="U688" s="261"/>
      <c r="V688" s="261"/>
      <c r="W688" s="261"/>
      <c r="X688" s="261"/>
      <c r="Y688" s="261"/>
      <c r="Z688" s="2"/>
      <c r="AA688" s="2"/>
      <c r="AB688" s="2"/>
    </row>
    <row r="689" spans="1:28" ht="16.5" customHeight="1" x14ac:dyDescent="0.25">
      <c r="A689" s="1"/>
      <c r="B689" s="6"/>
      <c r="C689" s="7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61"/>
      <c r="P689" s="261"/>
      <c r="Q689" s="261"/>
      <c r="R689" s="261"/>
      <c r="S689" s="261"/>
      <c r="T689" s="261"/>
      <c r="U689" s="261"/>
      <c r="V689" s="261"/>
      <c r="W689" s="261"/>
      <c r="X689" s="261"/>
      <c r="Y689" s="261"/>
      <c r="Z689" s="2"/>
      <c r="AA689" s="2"/>
      <c r="AB689" s="2"/>
    </row>
    <row r="690" spans="1:28" ht="16.5" customHeight="1" x14ac:dyDescent="0.25">
      <c r="A690" s="1"/>
      <c r="B690" s="6"/>
      <c r="C690" s="7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61"/>
      <c r="P690" s="261"/>
      <c r="Q690" s="261"/>
      <c r="R690" s="261"/>
      <c r="S690" s="261"/>
      <c r="T690" s="261"/>
      <c r="U690" s="261"/>
      <c r="V690" s="261"/>
      <c r="W690" s="261"/>
      <c r="X690" s="261"/>
      <c r="Y690" s="261"/>
      <c r="Z690" s="2"/>
      <c r="AA690" s="2"/>
      <c r="AB690" s="2"/>
    </row>
    <row r="691" spans="1:28" ht="16.5" customHeight="1" x14ac:dyDescent="0.25">
      <c r="A691" s="1"/>
      <c r="B691" s="6"/>
      <c r="C691" s="7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61"/>
      <c r="P691" s="261"/>
      <c r="Q691" s="261"/>
      <c r="R691" s="261"/>
      <c r="S691" s="261"/>
      <c r="T691" s="261"/>
      <c r="U691" s="261"/>
      <c r="V691" s="261"/>
      <c r="W691" s="261"/>
      <c r="X691" s="261"/>
      <c r="Y691" s="261"/>
      <c r="Z691" s="2"/>
      <c r="AA691" s="2"/>
      <c r="AB691" s="2"/>
    </row>
    <row r="692" spans="1:28" ht="16.5" customHeight="1" x14ac:dyDescent="0.25">
      <c r="A692" s="1"/>
      <c r="B692" s="6"/>
      <c r="C692" s="7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61"/>
      <c r="P692" s="261"/>
      <c r="Q692" s="261"/>
      <c r="R692" s="261"/>
      <c r="S692" s="261"/>
      <c r="T692" s="261"/>
      <c r="U692" s="261"/>
      <c r="V692" s="261"/>
      <c r="W692" s="261"/>
      <c r="X692" s="261"/>
      <c r="Y692" s="261"/>
      <c r="Z692" s="2"/>
      <c r="AA692" s="2"/>
      <c r="AB692" s="2"/>
    </row>
    <row r="693" spans="1:28" ht="16.5" customHeight="1" x14ac:dyDescent="0.25">
      <c r="A693" s="1"/>
      <c r="B693" s="6"/>
      <c r="C693" s="7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61"/>
      <c r="P693" s="261"/>
      <c r="Q693" s="261"/>
      <c r="R693" s="261"/>
      <c r="S693" s="261"/>
      <c r="T693" s="261"/>
      <c r="U693" s="261"/>
      <c r="V693" s="261"/>
      <c r="W693" s="261"/>
      <c r="X693" s="261"/>
      <c r="Y693" s="261"/>
      <c r="Z693" s="2"/>
      <c r="AA693" s="2"/>
      <c r="AB693" s="2"/>
    </row>
    <row r="694" spans="1:28" ht="16.5" customHeight="1" x14ac:dyDescent="0.25">
      <c r="A694" s="1"/>
      <c r="B694" s="6"/>
      <c r="C694" s="7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61"/>
      <c r="P694" s="261"/>
      <c r="Q694" s="261"/>
      <c r="R694" s="261"/>
      <c r="S694" s="261"/>
      <c r="T694" s="261"/>
      <c r="U694" s="261"/>
      <c r="V694" s="261"/>
      <c r="W694" s="261"/>
      <c r="X694" s="261"/>
      <c r="Y694" s="261"/>
      <c r="Z694" s="2"/>
      <c r="AA694" s="2"/>
      <c r="AB694" s="2"/>
    </row>
    <row r="695" spans="1:28" ht="16.5" customHeight="1" x14ac:dyDescent="0.25">
      <c r="A695" s="1"/>
      <c r="B695" s="6"/>
      <c r="C695" s="7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61"/>
      <c r="P695" s="261"/>
      <c r="Q695" s="261"/>
      <c r="R695" s="261"/>
      <c r="S695" s="261"/>
      <c r="T695" s="261"/>
      <c r="U695" s="261"/>
      <c r="V695" s="261"/>
      <c r="W695" s="261"/>
      <c r="X695" s="261"/>
      <c r="Y695" s="261"/>
      <c r="Z695" s="2"/>
      <c r="AA695" s="2"/>
      <c r="AB695" s="2"/>
    </row>
    <row r="696" spans="1:28" ht="16.5" customHeight="1" x14ac:dyDescent="0.25">
      <c r="A696" s="1"/>
      <c r="B696" s="6"/>
      <c r="C696" s="7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61"/>
      <c r="P696" s="261"/>
      <c r="Q696" s="261"/>
      <c r="R696" s="261"/>
      <c r="S696" s="261"/>
      <c r="T696" s="261"/>
      <c r="U696" s="261"/>
      <c r="V696" s="261"/>
      <c r="W696" s="261"/>
      <c r="X696" s="261"/>
      <c r="Y696" s="261"/>
      <c r="Z696" s="2"/>
      <c r="AA696" s="2"/>
      <c r="AB696" s="2"/>
    </row>
    <row r="697" spans="1:28" ht="16.5" customHeight="1" x14ac:dyDescent="0.25">
      <c r="A697" s="1"/>
      <c r="B697" s="6"/>
      <c r="C697" s="7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61"/>
      <c r="P697" s="261"/>
      <c r="Q697" s="261"/>
      <c r="R697" s="261"/>
      <c r="S697" s="261"/>
      <c r="T697" s="261"/>
      <c r="U697" s="261"/>
      <c r="V697" s="261"/>
      <c r="W697" s="261"/>
      <c r="X697" s="261"/>
      <c r="Y697" s="261"/>
      <c r="Z697" s="2"/>
      <c r="AA697" s="2"/>
      <c r="AB697" s="2"/>
    </row>
    <row r="698" spans="1:28" ht="16.5" customHeight="1" x14ac:dyDescent="0.25">
      <c r="A698" s="1"/>
      <c r="B698" s="6"/>
      <c r="C698" s="7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61"/>
      <c r="P698" s="261"/>
      <c r="Q698" s="261"/>
      <c r="R698" s="261"/>
      <c r="S698" s="261"/>
      <c r="T698" s="261"/>
      <c r="U698" s="261"/>
      <c r="V698" s="261"/>
      <c r="W698" s="261"/>
      <c r="X698" s="261"/>
      <c r="Y698" s="261"/>
      <c r="Z698" s="2"/>
      <c r="AA698" s="2"/>
      <c r="AB698" s="2"/>
    </row>
    <row r="699" spans="1:28" ht="16.5" customHeight="1" x14ac:dyDescent="0.25">
      <c r="A699" s="1"/>
      <c r="B699" s="6"/>
      <c r="C699" s="7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61"/>
      <c r="P699" s="261"/>
      <c r="Q699" s="261"/>
      <c r="R699" s="261"/>
      <c r="S699" s="261"/>
      <c r="T699" s="261"/>
      <c r="U699" s="261"/>
      <c r="V699" s="261"/>
      <c r="W699" s="261"/>
      <c r="X699" s="261"/>
      <c r="Y699" s="261"/>
      <c r="Z699" s="2"/>
      <c r="AA699" s="2"/>
      <c r="AB699" s="2"/>
    </row>
    <row r="700" spans="1:28" ht="16.5" customHeight="1" x14ac:dyDescent="0.25">
      <c r="A700" s="1"/>
      <c r="B700" s="6"/>
      <c r="C700" s="7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61"/>
      <c r="P700" s="261"/>
      <c r="Q700" s="261"/>
      <c r="R700" s="261"/>
      <c r="S700" s="261"/>
      <c r="T700" s="261"/>
      <c r="U700" s="261"/>
      <c r="V700" s="261"/>
      <c r="W700" s="261"/>
      <c r="X700" s="261"/>
      <c r="Y700" s="261"/>
      <c r="Z700" s="2"/>
      <c r="AA700" s="2"/>
      <c r="AB700" s="2"/>
    </row>
    <row r="701" spans="1:28" ht="16.5" customHeight="1" x14ac:dyDescent="0.25">
      <c r="A701" s="1"/>
      <c r="B701" s="6"/>
      <c r="C701" s="7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61"/>
      <c r="P701" s="261"/>
      <c r="Q701" s="261"/>
      <c r="R701" s="261"/>
      <c r="S701" s="261"/>
      <c r="T701" s="261"/>
      <c r="U701" s="261"/>
      <c r="V701" s="261"/>
      <c r="W701" s="261"/>
      <c r="X701" s="261"/>
      <c r="Y701" s="261"/>
      <c r="Z701" s="2"/>
      <c r="AA701" s="2"/>
      <c r="AB701" s="2"/>
    </row>
    <row r="702" spans="1:28" ht="16.5" customHeight="1" x14ac:dyDescent="0.25">
      <c r="A702" s="1"/>
      <c r="B702" s="6"/>
      <c r="C702" s="7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61"/>
      <c r="P702" s="261"/>
      <c r="Q702" s="261"/>
      <c r="R702" s="261"/>
      <c r="S702" s="261"/>
      <c r="T702" s="261"/>
      <c r="U702" s="261"/>
      <c r="V702" s="261"/>
      <c r="W702" s="261"/>
      <c r="X702" s="261"/>
      <c r="Y702" s="261"/>
      <c r="Z702" s="2"/>
      <c r="AA702" s="2"/>
      <c r="AB702" s="2"/>
    </row>
    <row r="703" spans="1:28" ht="16.5" customHeight="1" x14ac:dyDescent="0.25">
      <c r="A703" s="1"/>
      <c r="B703" s="6"/>
      <c r="C703" s="7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61"/>
      <c r="P703" s="261"/>
      <c r="Q703" s="261"/>
      <c r="R703" s="261"/>
      <c r="S703" s="261"/>
      <c r="T703" s="261"/>
      <c r="U703" s="261"/>
      <c r="V703" s="261"/>
      <c r="W703" s="261"/>
      <c r="X703" s="261"/>
      <c r="Y703" s="261"/>
      <c r="Z703" s="2"/>
      <c r="AA703" s="2"/>
      <c r="AB703" s="2"/>
    </row>
    <row r="704" spans="1:28" ht="16.5" customHeight="1" x14ac:dyDescent="0.25">
      <c r="A704" s="1"/>
      <c r="B704" s="6"/>
      <c r="C704" s="7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61"/>
      <c r="P704" s="261"/>
      <c r="Q704" s="261"/>
      <c r="R704" s="261"/>
      <c r="S704" s="261"/>
      <c r="T704" s="261"/>
      <c r="U704" s="261"/>
      <c r="V704" s="261"/>
      <c r="W704" s="261"/>
      <c r="X704" s="261"/>
      <c r="Y704" s="261"/>
      <c r="Z704" s="2"/>
      <c r="AA704" s="2"/>
      <c r="AB704" s="2"/>
    </row>
    <row r="705" spans="1:28" ht="16.5" customHeight="1" x14ac:dyDescent="0.25">
      <c r="A705" s="1"/>
      <c r="B705" s="6"/>
      <c r="C705" s="7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61"/>
      <c r="P705" s="261"/>
      <c r="Q705" s="261"/>
      <c r="R705" s="261"/>
      <c r="S705" s="261"/>
      <c r="T705" s="261"/>
      <c r="U705" s="261"/>
      <c r="V705" s="261"/>
      <c r="W705" s="261"/>
      <c r="X705" s="261"/>
      <c r="Y705" s="261"/>
      <c r="Z705" s="2"/>
      <c r="AA705" s="2"/>
      <c r="AB705" s="2"/>
    </row>
    <row r="706" spans="1:28" ht="16.5" customHeight="1" x14ac:dyDescent="0.25">
      <c r="A706" s="1"/>
      <c r="B706" s="6"/>
      <c r="C706" s="7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61"/>
      <c r="P706" s="261"/>
      <c r="Q706" s="261"/>
      <c r="R706" s="261"/>
      <c r="S706" s="261"/>
      <c r="T706" s="261"/>
      <c r="U706" s="261"/>
      <c r="V706" s="261"/>
      <c r="W706" s="261"/>
      <c r="X706" s="261"/>
      <c r="Y706" s="261"/>
      <c r="Z706" s="2"/>
      <c r="AA706" s="2"/>
      <c r="AB706" s="2"/>
    </row>
    <row r="707" spans="1:28" ht="16.5" customHeight="1" x14ac:dyDescent="0.25">
      <c r="A707" s="1"/>
      <c r="B707" s="6"/>
      <c r="C707" s="7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61"/>
      <c r="P707" s="261"/>
      <c r="Q707" s="261"/>
      <c r="R707" s="261"/>
      <c r="S707" s="261"/>
      <c r="T707" s="261"/>
      <c r="U707" s="261"/>
      <c r="V707" s="261"/>
      <c r="W707" s="261"/>
      <c r="X707" s="261"/>
      <c r="Y707" s="261"/>
      <c r="Z707" s="2"/>
      <c r="AA707" s="2"/>
      <c r="AB707" s="2"/>
    </row>
    <row r="708" spans="1:28" ht="16.5" customHeight="1" x14ac:dyDescent="0.25">
      <c r="A708" s="1"/>
      <c r="B708" s="6"/>
      <c r="C708" s="7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61"/>
      <c r="P708" s="261"/>
      <c r="Q708" s="261"/>
      <c r="R708" s="261"/>
      <c r="S708" s="261"/>
      <c r="T708" s="261"/>
      <c r="U708" s="261"/>
      <c r="V708" s="261"/>
      <c r="W708" s="261"/>
      <c r="X708" s="261"/>
      <c r="Y708" s="261"/>
      <c r="Z708" s="2"/>
      <c r="AA708" s="2"/>
      <c r="AB708" s="2"/>
    </row>
    <row r="709" spans="1:28" ht="16.5" customHeight="1" x14ac:dyDescent="0.25">
      <c r="A709" s="1"/>
      <c r="B709" s="6"/>
      <c r="C709" s="7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61"/>
      <c r="P709" s="261"/>
      <c r="Q709" s="261"/>
      <c r="R709" s="261"/>
      <c r="S709" s="261"/>
      <c r="T709" s="261"/>
      <c r="U709" s="261"/>
      <c r="V709" s="261"/>
      <c r="W709" s="261"/>
      <c r="X709" s="261"/>
      <c r="Y709" s="261"/>
      <c r="Z709" s="2"/>
      <c r="AA709" s="2"/>
      <c r="AB709" s="2"/>
    </row>
    <row r="710" spans="1:28" ht="16.5" customHeight="1" x14ac:dyDescent="0.25">
      <c r="A710" s="1"/>
      <c r="B710" s="6"/>
      <c r="C710" s="7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61"/>
      <c r="P710" s="261"/>
      <c r="Q710" s="261"/>
      <c r="R710" s="261"/>
      <c r="S710" s="261"/>
      <c r="T710" s="261"/>
      <c r="U710" s="261"/>
      <c r="V710" s="261"/>
      <c r="W710" s="261"/>
      <c r="X710" s="261"/>
      <c r="Y710" s="261"/>
      <c r="Z710" s="2"/>
      <c r="AA710" s="2"/>
      <c r="AB710" s="2"/>
    </row>
    <row r="711" spans="1:28" ht="16.5" customHeight="1" x14ac:dyDescent="0.25">
      <c r="A711" s="1"/>
      <c r="B711" s="6"/>
      <c r="C711" s="7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61"/>
      <c r="P711" s="261"/>
      <c r="Q711" s="261"/>
      <c r="R711" s="261"/>
      <c r="S711" s="261"/>
      <c r="T711" s="261"/>
      <c r="U711" s="261"/>
      <c r="V711" s="261"/>
      <c r="W711" s="261"/>
      <c r="X711" s="261"/>
      <c r="Y711" s="261"/>
      <c r="Z711" s="2"/>
      <c r="AA711" s="2"/>
      <c r="AB711" s="2"/>
    </row>
    <row r="712" spans="1:28" ht="16.5" customHeight="1" x14ac:dyDescent="0.25">
      <c r="A712" s="1"/>
      <c r="B712" s="6"/>
      <c r="C712" s="7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61"/>
      <c r="P712" s="261"/>
      <c r="Q712" s="261"/>
      <c r="R712" s="261"/>
      <c r="S712" s="261"/>
      <c r="T712" s="261"/>
      <c r="U712" s="261"/>
      <c r="V712" s="261"/>
      <c r="W712" s="261"/>
      <c r="X712" s="261"/>
      <c r="Y712" s="261"/>
      <c r="Z712" s="2"/>
      <c r="AA712" s="2"/>
      <c r="AB712" s="2"/>
    </row>
    <row r="713" spans="1:28" ht="16.5" customHeight="1" x14ac:dyDescent="0.25">
      <c r="A713" s="1"/>
      <c r="B713" s="6"/>
      <c r="C713" s="7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61"/>
      <c r="P713" s="261"/>
      <c r="Q713" s="261"/>
      <c r="R713" s="261"/>
      <c r="S713" s="261"/>
      <c r="T713" s="261"/>
      <c r="U713" s="261"/>
      <c r="V713" s="261"/>
      <c r="W713" s="261"/>
      <c r="X713" s="261"/>
      <c r="Y713" s="261"/>
      <c r="Z713" s="2"/>
      <c r="AA713" s="2"/>
      <c r="AB713" s="2"/>
    </row>
    <row r="714" spans="1:28" ht="16.5" customHeight="1" x14ac:dyDescent="0.25">
      <c r="A714" s="1"/>
      <c r="B714" s="6"/>
      <c r="C714" s="7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61"/>
      <c r="P714" s="261"/>
      <c r="Q714" s="261"/>
      <c r="R714" s="261"/>
      <c r="S714" s="261"/>
      <c r="T714" s="261"/>
      <c r="U714" s="261"/>
      <c r="V714" s="261"/>
      <c r="W714" s="261"/>
      <c r="X714" s="261"/>
      <c r="Y714" s="261"/>
      <c r="Z714" s="2"/>
      <c r="AA714" s="2"/>
      <c r="AB714" s="2"/>
    </row>
    <row r="715" spans="1:28" ht="16.5" customHeight="1" x14ac:dyDescent="0.25">
      <c r="A715" s="1"/>
      <c r="B715" s="6"/>
      <c r="C715" s="7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61"/>
      <c r="P715" s="261"/>
      <c r="Q715" s="261"/>
      <c r="R715" s="261"/>
      <c r="S715" s="261"/>
      <c r="T715" s="261"/>
      <c r="U715" s="261"/>
      <c r="V715" s="261"/>
      <c r="W715" s="261"/>
      <c r="X715" s="261"/>
      <c r="Y715" s="261"/>
      <c r="Z715" s="2"/>
      <c r="AA715" s="2"/>
      <c r="AB715" s="2"/>
    </row>
    <row r="716" spans="1:28" ht="16.5" customHeight="1" x14ac:dyDescent="0.25">
      <c r="A716" s="1"/>
      <c r="B716" s="6"/>
      <c r="C716" s="7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61"/>
      <c r="P716" s="261"/>
      <c r="Q716" s="261"/>
      <c r="R716" s="261"/>
      <c r="S716" s="261"/>
      <c r="T716" s="261"/>
      <c r="U716" s="261"/>
      <c r="V716" s="261"/>
      <c r="W716" s="261"/>
      <c r="X716" s="261"/>
      <c r="Y716" s="261"/>
      <c r="Z716" s="2"/>
      <c r="AA716" s="2"/>
      <c r="AB716" s="2"/>
    </row>
    <row r="717" spans="1:28" ht="16.5" customHeight="1" x14ac:dyDescent="0.25">
      <c r="A717" s="1"/>
      <c r="B717" s="6"/>
      <c r="C717" s="7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61"/>
      <c r="P717" s="261"/>
      <c r="Q717" s="261"/>
      <c r="R717" s="261"/>
      <c r="S717" s="261"/>
      <c r="T717" s="261"/>
      <c r="U717" s="261"/>
      <c r="V717" s="261"/>
      <c r="W717" s="261"/>
      <c r="X717" s="261"/>
      <c r="Y717" s="261"/>
      <c r="Z717" s="2"/>
      <c r="AA717" s="2"/>
      <c r="AB717" s="2"/>
    </row>
    <row r="718" spans="1:28" ht="16.5" customHeight="1" x14ac:dyDescent="0.25">
      <c r="A718" s="1"/>
      <c r="B718" s="6"/>
      <c r="C718" s="7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61"/>
      <c r="P718" s="261"/>
      <c r="Q718" s="261"/>
      <c r="R718" s="261"/>
      <c r="S718" s="261"/>
      <c r="T718" s="261"/>
      <c r="U718" s="261"/>
      <c r="V718" s="261"/>
      <c r="W718" s="261"/>
      <c r="X718" s="261"/>
      <c r="Y718" s="261"/>
      <c r="Z718" s="2"/>
      <c r="AA718" s="2"/>
      <c r="AB718" s="2"/>
    </row>
    <row r="719" spans="1:28" ht="16.5" customHeight="1" x14ac:dyDescent="0.25">
      <c r="A719" s="1"/>
      <c r="B719" s="6"/>
      <c r="C719" s="7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61"/>
      <c r="P719" s="261"/>
      <c r="Q719" s="261"/>
      <c r="R719" s="261"/>
      <c r="S719" s="261"/>
      <c r="T719" s="261"/>
      <c r="U719" s="261"/>
      <c r="V719" s="261"/>
      <c r="W719" s="261"/>
      <c r="X719" s="261"/>
      <c r="Y719" s="261"/>
      <c r="Z719" s="2"/>
      <c r="AA719" s="2"/>
      <c r="AB719" s="2"/>
    </row>
    <row r="720" spans="1:28" ht="16.5" customHeight="1" x14ac:dyDescent="0.25">
      <c r="A720" s="1"/>
      <c r="B720" s="6"/>
      <c r="C720" s="7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61"/>
      <c r="P720" s="261"/>
      <c r="Q720" s="261"/>
      <c r="R720" s="261"/>
      <c r="S720" s="261"/>
      <c r="T720" s="261"/>
      <c r="U720" s="261"/>
      <c r="V720" s="261"/>
      <c r="W720" s="261"/>
      <c r="X720" s="261"/>
      <c r="Y720" s="261"/>
      <c r="Z720" s="2"/>
      <c r="AA720" s="2"/>
      <c r="AB720" s="2"/>
    </row>
    <row r="721" spans="1:28" ht="16.5" customHeight="1" x14ac:dyDescent="0.25">
      <c r="A721" s="1"/>
      <c r="B721" s="6"/>
      <c r="C721" s="7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61"/>
      <c r="P721" s="261"/>
      <c r="Q721" s="261"/>
      <c r="R721" s="261"/>
      <c r="S721" s="261"/>
      <c r="T721" s="261"/>
      <c r="U721" s="261"/>
      <c r="V721" s="261"/>
      <c r="W721" s="261"/>
      <c r="X721" s="261"/>
      <c r="Y721" s="261"/>
      <c r="Z721" s="2"/>
      <c r="AA721" s="2"/>
      <c r="AB721" s="2"/>
    </row>
    <row r="722" spans="1:28" ht="16.5" customHeight="1" x14ac:dyDescent="0.25">
      <c r="A722" s="1"/>
      <c r="B722" s="6"/>
      <c r="C722" s="7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61"/>
      <c r="P722" s="261"/>
      <c r="Q722" s="261"/>
      <c r="R722" s="261"/>
      <c r="S722" s="261"/>
      <c r="T722" s="261"/>
      <c r="U722" s="261"/>
      <c r="V722" s="261"/>
      <c r="W722" s="261"/>
      <c r="X722" s="261"/>
      <c r="Y722" s="261"/>
      <c r="Z722" s="2"/>
      <c r="AA722" s="2"/>
      <c r="AB722" s="2"/>
    </row>
    <row r="723" spans="1:28" ht="16.5" customHeight="1" x14ac:dyDescent="0.25">
      <c r="A723" s="1"/>
      <c r="B723" s="6"/>
      <c r="C723" s="7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61"/>
      <c r="P723" s="261"/>
      <c r="Q723" s="261"/>
      <c r="R723" s="261"/>
      <c r="S723" s="261"/>
      <c r="T723" s="261"/>
      <c r="U723" s="261"/>
      <c r="V723" s="261"/>
      <c r="W723" s="261"/>
      <c r="X723" s="261"/>
      <c r="Y723" s="261"/>
      <c r="Z723" s="2"/>
      <c r="AA723" s="2"/>
      <c r="AB723" s="2"/>
    </row>
    <row r="724" spans="1:28" ht="16.5" customHeight="1" x14ac:dyDescent="0.25">
      <c r="A724" s="1"/>
      <c r="B724" s="6"/>
      <c r="C724" s="7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61"/>
      <c r="P724" s="261"/>
      <c r="Q724" s="261"/>
      <c r="R724" s="261"/>
      <c r="S724" s="261"/>
      <c r="T724" s="261"/>
      <c r="U724" s="261"/>
      <c r="V724" s="261"/>
      <c r="W724" s="261"/>
      <c r="X724" s="261"/>
      <c r="Y724" s="261"/>
      <c r="Z724" s="2"/>
      <c r="AA724" s="2"/>
      <c r="AB724" s="2"/>
    </row>
    <row r="725" spans="1:28" ht="16.5" customHeight="1" x14ac:dyDescent="0.25">
      <c r="A725" s="1"/>
      <c r="B725" s="6"/>
      <c r="C725" s="7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61"/>
      <c r="P725" s="261"/>
      <c r="Q725" s="261"/>
      <c r="R725" s="261"/>
      <c r="S725" s="261"/>
      <c r="T725" s="261"/>
      <c r="U725" s="261"/>
      <c r="V725" s="261"/>
      <c r="W725" s="261"/>
      <c r="X725" s="261"/>
      <c r="Y725" s="261"/>
      <c r="Z725" s="2"/>
      <c r="AA725" s="2"/>
      <c r="AB725" s="2"/>
    </row>
    <row r="726" spans="1:28" ht="16.5" customHeight="1" x14ac:dyDescent="0.25">
      <c r="A726" s="1"/>
      <c r="B726" s="6"/>
      <c r="C726" s="7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61"/>
      <c r="P726" s="261"/>
      <c r="Q726" s="261"/>
      <c r="R726" s="261"/>
      <c r="S726" s="261"/>
      <c r="T726" s="261"/>
      <c r="U726" s="261"/>
      <c r="V726" s="261"/>
      <c r="W726" s="261"/>
      <c r="X726" s="261"/>
      <c r="Y726" s="261"/>
      <c r="Z726" s="2"/>
      <c r="AA726" s="2"/>
      <c r="AB726" s="2"/>
    </row>
    <row r="727" spans="1:28" ht="16.5" customHeight="1" x14ac:dyDescent="0.25">
      <c r="A727" s="1"/>
      <c r="B727" s="6"/>
      <c r="C727" s="7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61"/>
      <c r="P727" s="261"/>
      <c r="Q727" s="261"/>
      <c r="R727" s="261"/>
      <c r="S727" s="261"/>
      <c r="T727" s="261"/>
      <c r="U727" s="261"/>
      <c r="V727" s="261"/>
      <c r="W727" s="261"/>
      <c r="X727" s="261"/>
      <c r="Y727" s="261"/>
      <c r="Z727" s="2"/>
      <c r="AA727" s="2"/>
      <c r="AB727" s="2"/>
    </row>
    <row r="728" spans="1:28" ht="16.5" customHeight="1" x14ac:dyDescent="0.25">
      <c r="A728" s="1"/>
      <c r="B728" s="6"/>
      <c r="C728" s="7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61"/>
      <c r="P728" s="261"/>
      <c r="Q728" s="261"/>
      <c r="R728" s="261"/>
      <c r="S728" s="261"/>
      <c r="T728" s="261"/>
      <c r="U728" s="261"/>
      <c r="V728" s="261"/>
      <c r="W728" s="261"/>
      <c r="X728" s="261"/>
      <c r="Y728" s="261"/>
      <c r="Z728" s="2"/>
      <c r="AA728" s="2"/>
      <c r="AB728" s="2"/>
    </row>
    <row r="729" spans="1:28" ht="16.5" customHeight="1" x14ac:dyDescent="0.25">
      <c r="A729" s="1"/>
      <c r="B729" s="6"/>
      <c r="C729" s="7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61"/>
      <c r="P729" s="261"/>
      <c r="Q729" s="261"/>
      <c r="R729" s="261"/>
      <c r="S729" s="261"/>
      <c r="T729" s="261"/>
      <c r="U729" s="261"/>
      <c r="V729" s="261"/>
      <c r="W729" s="261"/>
      <c r="X729" s="261"/>
      <c r="Y729" s="261"/>
      <c r="Z729" s="2"/>
      <c r="AA729" s="2"/>
      <c r="AB729" s="2"/>
    </row>
    <row r="730" spans="1:28" ht="16.5" customHeight="1" x14ac:dyDescent="0.25">
      <c r="A730" s="1"/>
      <c r="B730" s="6"/>
      <c r="C730" s="7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61"/>
      <c r="P730" s="261"/>
      <c r="Q730" s="261"/>
      <c r="R730" s="261"/>
      <c r="S730" s="261"/>
      <c r="T730" s="261"/>
      <c r="U730" s="261"/>
      <c r="V730" s="261"/>
      <c r="W730" s="261"/>
      <c r="X730" s="261"/>
      <c r="Y730" s="261"/>
      <c r="Z730" s="2"/>
      <c r="AA730" s="2"/>
      <c r="AB730" s="2"/>
    </row>
    <row r="731" spans="1:28" ht="16.5" customHeight="1" x14ac:dyDescent="0.25">
      <c r="A731" s="1"/>
      <c r="B731" s="6"/>
      <c r="C731" s="7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61"/>
      <c r="P731" s="261"/>
      <c r="Q731" s="261"/>
      <c r="R731" s="261"/>
      <c r="S731" s="261"/>
      <c r="T731" s="261"/>
      <c r="U731" s="261"/>
      <c r="V731" s="261"/>
      <c r="W731" s="261"/>
      <c r="X731" s="261"/>
      <c r="Y731" s="261"/>
      <c r="Z731" s="2"/>
      <c r="AA731" s="2"/>
      <c r="AB731" s="2"/>
    </row>
    <row r="732" spans="1:28" ht="16.5" customHeight="1" x14ac:dyDescent="0.25">
      <c r="A732" s="1"/>
      <c r="B732" s="6"/>
      <c r="C732" s="7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61"/>
      <c r="P732" s="261"/>
      <c r="Q732" s="261"/>
      <c r="R732" s="261"/>
      <c r="S732" s="261"/>
      <c r="T732" s="261"/>
      <c r="U732" s="261"/>
      <c r="V732" s="261"/>
      <c r="W732" s="261"/>
      <c r="X732" s="261"/>
      <c r="Y732" s="261"/>
      <c r="Z732" s="2"/>
      <c r="AA732" s="2"/>
      <c r="AB732" s="2"/>
    </row>
    <row r="733" spans="1:28" ht="16.5" customHeight="1" x14ac:dyDescent="0.25">
      <c r="A733" s="1"/>
      <c r="B733" s="6"/>
      <c r="C733" s="7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61"/>
      <c r="P733" s="261"/>
      <c r="Q733" s="261"/>
      <c r="R733" s="261"/>
      <c r="S733" s="261"/>
      <c r="T733" s="261"/>
      <c r="U733" s="261"/>
      <c r="V733" s="261"/>
      <c r="W733" s="261"/>
      <c r="X733" s="261"/>
      <c r="Y733" s="261"/>
      <c r="Z733" s="2"/>
      <c r="AA733" s="2"/>
      <c r="AB733" s="2"/>
    </row>
    <row r="734" spans="1:28" ht="16.5" customHeight="1" x14ac:dyDescent="0.25">
      <c r="A734" s="1"/>
      <c r="B734" s="6"/>
      <c r="C734" s="7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61"/>
      <c r="P734" s="261"/>
      <c r="Q734" s="261"/>
      <c r="R734" s="261"/>
      <c r="S734" s="261"/>
      <c r="T734" s="261"/>
      <c r="U734" s="261"/>
      <c r="V734" s="261"/>
      <c r="W734" s="261"/>
      <c r="X734" s="261"/>
      <c r="Y734" s="261"/>
      <c r="Z734" s="2"/>
      <c r="AA734" s="2"/>
      <c r="AB734" s="2"/>
    </row>
    <row r="735" spans="1:28" ht="16.5" customHeight="1" x14ac:dyDescent="0.25">
      <c r="A735" s="1"/>
      <c r="B735" s="6"/>
      <c r="C735" s="7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61"/>
      <c r="P735" s="261"/>
      <c r="Q735" s="261"/>
      <c r="R735" s="261"/>
      <c r="S735" s="261"/>
      <c r="T735" s="261"/>
      <c r="U735" s="261"/>
      <c r="V735" s="261"/>
      <c r="W735" s="261"/>
      <c r="X735" s="261"/>
      <c r="Y735" s="261"/>
      <c r="Z735" s="2"/>
      <c r="AA735" s="2"/>
      <c r="AB735" s="2"/>
    </row>
    <row r="736" spans="1:28" ht="16.5" customHeight="1" x14ac:dyDescent="0.25">
      <c r="A736" s="1"/>
      <c r="B736" s="6"/>
      <c r="C736" s="7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61"/>
      <c r="P736" s="261"/>
      <c r="Q736" s="261"/>
      <c r="R736" s="261"/>
      <c r="S736" s="261"/>
      <c r="T736" s="261"/>
      <c r="U736" s="261"/>
      <c r="V736" s="261"/>
      <c r="W736" s="261"/>
      <c r="X736" s="261"/>
      <c r="Y736" s="261"/>
      <c r="Z736" s="2"/>
      <c r="AA736" s="2"/>
      <c r="AB736" s="2"/>
    </row>
    <row r="737" spans="1:28" ht="16.5" customHeight="1" x14ac:dyDescent="0.25">
      <c r="A737" s="1"/>
      <c r="B737" s="6"/>
      <c r="C737" s="7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61"/>
      <c r="P737" s="261"/>
      <c r="Q737" s="261"/>
      <c r="R737" s="261"/>
      <c r="S737" s="261"/>
      <c r="T737" s="261"/>
      <c r="U737" s="261"/>
      <c r="V737" s="261"/>
      <c r="W737" s="261"/>
      <c r="X737" s="261"/>
      <c r="Y737" s="261"/>
      <c r="Z737" s="2"/>
      <c r="AA737" s="2"/>
      <c r="AB737" s="2"/>
    </row>
    <row r="738" spans="1:28" ht="16.5" customHeight="1" x14ac:dyDescent="0.25">
      <c r="A738" s="1"/>
      <c r="B738" s="6"/>
      <c r="C738" s="7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61"/>
      <c r="P738" s="261"/>
      <c r="Q738" s="261"/>
      <c r="R738" s="261"/>
      <c r="S738" s="261"/>
      <c r="T738" s="261"/>
      <c r="U738" s="261"/>
      <c r="V738" s="261"/>
      <c r="W738" s="261"/>
      <c r="X738" s="261"/>
      <c r="Y738" s="261"/>
      <c r="Z738" s="2"/>
      <c r="AA738" s="2"/>
      <c r="AB738" s="2"/>
    </row>
    <row r="739" spans="1:28" ht="16.5" customHeight="1" x14ac:dyDescent="0.25">
      <c r="A739" s="1"/>
      <c r="B739" s="6"/>
      <c r="C739" s="7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61"/>
      <c r="P739" s="261"/>
      <c r="Q739" s="261"/>
      <c r="R739" s="261"/>
      <c r="S739" s="261"/>
      <c r="T739" s="261"/>
      <c r="U739" s="261"/>
      <c r="V739" s="261"/>
      <c r="W739" s="261"/>
      <c r="X739" s="261"/>
      <c r="Y739" s="261"/>
      <c r="Z739" s="2"/>
      <c r="AA739" s="2"/>
      <c r="AB739" s="2"/>
    </row>
    <row r="740" spans="1:28" ht="16.5" customHeight="1" x14ac:dyDescent="0.25">
      <c r="A740" s="1"/>
      <c r="B740" s="6"/>
      <c r="C740" s="7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61"/>
      <c r="P740" s="261"/>
      <c r="Q740" s="261"/>
      <c r="R740" s="261"/>
      <c r="S740" s="261"/>
      <c r="T740" s="261"/>
      <c r="U740" s="261"/>
      <c r="V740" s="261"/>
      <c r="W740" s="261"/>
      <c r="X740" s="261"/>
      <c r="Y740" s="261"/>
      <c r="Z740" s="2"/>
      <c r="AA740" s="2"/>
      <c r="AB740" s="2"/>
    </row>
    <row r="741" spans="1:28" ht="16.5" customHeight="1" x14ac:dyDescent="0.25">
      <c r="A741" s="1"/>
      <c r="B741" s="6"/>
      <c r="C741" s="7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61"/>
      <c r="P741" s="261"/>
      <c r="Q741" s="261"/>
      <c r="R741" s="261"/>
      <c r="S741" s="261"/>
      <c r="T741" s="261"/>
      <c r="U741" s="261"/>
      <c r="V741" s="261"/>
      <c r="W741" s="261"/>
      <c r="X741" s="261"/>
      <c r="Y741" s="261"/>
      <c r="Z741" s="2"/>
      <c r="AA741" s="2"/>
      <c r="AB741" s="2"/>
    </row>
    <row r="742" spans="1:28" ht="16.5" customHeight="1" x14ac:dyDescent="0.25">
      <c r="A742" s="1"/>
      <c r="B742" s="6"/>
      <c r="C742" s="7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61"/>
      <c r="P742" s="261"/>
      <c r="Q742" s="261"/>
      <c r="R742" s="261"/>
      <c r="S742" s="261"/>
      <c r="T742" s="261"/>
      <c r="U742" s="261"/>
      <c r="V742" s="261"/>
      <c r="W742" s="261"/>
      <c r="X742" s="261"/>
      <c r="Y742" s="261"/>
      <c r="Z742" s="2"/>
      <c r="AA742" s="2"/>
      <c r="AB742" s="2"/>
    </row>
    <row r="743" spans="1:28" ht="16.5" customHeight="1" x14ac:dyDescent="0.25">
      <c r="A743" s="1"/>
      <c r="B743" s="6"/>
      <c r="C743" s="7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61"/>
      <c r="P743" s="261"/>
      <c r="Q743" s="261"/>
      <c r="R743" s="261"/>
      <c r="S743" s="261"/>
      <c r="T743" s="261"/>
      <c r="U743" s="261"/>
      <c r="V743" s="261"/>
      <c r="W743" s="261"/>
      <c r="X743" s="261"/>
      <c r="Y743" s="261"/>
      <c r="Z743" s="2"/>
      <c r="AA743" s="2"/>
      <c r="AB743" s="2"/>
    </row>
    <row r="744" spans="1:28" ht="16.5" customHeight="1" x14ac:dyDescent="0.25">
      <c r="A744" s="1"/>
      <c r="B744" s="6"/>
      <c r="C744" s="7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61"/>
      <c r="P744" s="261"/>
      <c r="Q744" s="261"/>
      <c r="R744" s="261"/>
      <c r="S744" s="261"/>
      <c r="T744" s="261"/>
      <c r="U744" s="261"/>
      <c r="V744" s="261"/>
      <c r="W744" s="261"/>
      <c r="X744" s="261"/>
      <c r="Y744" s="261"/>
      <c r="Z744" s="2"/>
      <c r="AA744" s="2"/>
      <c r="AB744" s="2"/>
    </row>
    <row r="745" spans="1:28" ht="16.5" customHeight="1" x14ac:dyDescent="0.25">
      <c r="A745" s="1"/>
      <c r="B745" s="6"/>
      <c r="C745" s="7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61"/>
      <c r="P745" s="261"/>
      <c r="Q745" s="261"/>
      <c r="R745" s="261"/>
      <c r="S745" s="261"/>
      <c r="T745" s="261"/>
      <c r="U745" s="261"/>
      <c r="V745" s="261"/>
      <c r="W745" s="261"/>
      <c r="X745" s="261"/>
      <c r="Y745" s="261"/>
      <c r="Z745" s="2"/>
      <c r="AA745" s="2"/>
      <c r="AB745" s="2"/>
    </row>
    <row r="746" spans="1:28" ht="16.5" customHeight="1" x14ac:dyDescent="0.25">
      <c r="A746" s="1"/>
      <c r="B746" s="6"/>
      <c r="C746" s="7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61"/>
      <c r="P746" s="261"/>
      <c r="Q746" s="261"/>
      <c r="R746" s="261"/>
      <c r="S746" s="261"/>
      <c r="T746" s="261"/>
      <c r="U746" s="261"/>
      <c r="V746" s="261"/>
      <c r="W746" s="261"/>
      <c r="X746" s="261"/>
      <c r="Y746" s="261"/>
      <c r="Z746" s="2"/>
      <c r="AA746" s="2"/>
      <c r="AB746" s="2"/>
    </row>
    <row r="747" spans="1:28" ht="16.5" customHeight="1" x14ac:dyDescent="0.25">
      <c r="A747" s="1"/>
      <c r="B747" s="6"/>
      <c r="C747" s="7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61"/>
      <c r="P747" s="261"/>
      <c r="Q747" s="261"/>
      <c r="R747" s="261"/>
      <c r="S747" s="261"/>
      <c r="T747" s="261"/>
      <c r="U747" s="261"/>
      <c r="V747" s="261"/>
      <c r="W747" s="261"/>
      <c r="X747" s="261"/>
      <c r="Y747" s="261"/>
      <c r="Z747" s="2"/>
      <c r="AA747" s="2"/>
      <c r="AB747" s="2"/>
    </row>
    <row r="748" spans="1:28" ht="16.5" customHeight="1" x14ac:dyDescent="0.25">
      <c r="A748" s="1"/>
      <c r="B748" s="6"/>
      <c r="C748" s="7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61"/>
      <c r="P748" s="261"/>
      <c r="Q748" s="261"/>
      <c r="R748" s="261"/>
      <c r="S748" s="261"/>
      <c r="T748" s="261"/>
      <c r="U748" s="261"/>
      <c r="V748" s="261"/>
      <c r="W748" s="261"/>
      <c r="X748" s="261"/>
      <c r="Y748" s="261"/>
      <c r="Z748" s="2"/>
      <c r="AA748" s="2"/>
      <c r="AB748" s="2"/>
    </row>
    <row r="749" spans="1:28" ht="16.5" customHeight="1" x14ac:dyDescent="0.25">
      <c r="A749" s="1"/>
      <c r="B749" s="6"/>
      <c r="C749" s="7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61"/>
      <c r="P749" s="261"/>
      <c r="Q749" s="261"/>
      <c r="R749" s="261"/>
      <c r="S749" s="261"/>
      <c r="T749" s="261"/>
      <c r="U749" s="261"/>
      <c r="V749" s="261"/>
      <c r="W749" s="261"/>
      <c r="X749" s="261"/>
      <c r="Y749" s="261"/>
      <c r="Z749" s="2"/>
      <c r="AA749" s="2"/>
      <c r="AB749" s="2"/>
    </row>
    <row r="750" spans="1:28" ht="16.5" customHeight="1" x14ac:dyDescent="0.25">
      <c r="A750" s="1"/>
      <c r="B750" s="6"/>
      <c r="C750" s="7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61"/>
      <c r="P750" s="261"/>
      <c r="Q750" s="261"/>
      <c r="R750" s="261"/>
      <c r="S750" s="261"/>
      <c r="T750" s="261"/>
      <c r="U750" s="261"/>
      <c r="V750" s="261"/>
      <c r="W750" s="261"/>
      <c r="X750" s="261"/>
      <c r="Y750" s="261"/>
      <c r="Z750" s="2"/>
      <c r="AA750" s="2"/>
      <c r="AB750" s="2"/>
    </row>
    <row r="751" spans="1:28" ht="16.5" customHeight="1" x14ac:dyDescent="0.25">
      <c r="A751" s="1"/>
      <c r="B751" s="6"/>
      <c r="C751" s="7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61"/>
      <c r="P751" s="261"/>
      <c r="Q751" s="261"/>
      <c r="R751" s="261"/>
      <c r="S751" s="261"/>
      <c r="T751" s="261"/>
      <c r="U751" s="261"/>
      <c r="V751" s="261"/>
      <c r="W751" s="261"/>
      <c r="X751" s="261"/>
      <c r="Y751" s="261"/>
      <c r="Z751" s="2"/>
      <c r="AA751" s="2"/>
      <c r="AB751" s="2"/>
    </row>
    <row r="752" spans="1:28" ht="16.5" customHeight="1" x14ac:dyDescent="0.25">
      <c r="A752" s="1"/>
      <c r="B752" s="6"/>
      <c r="C752" s="7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61"/>
      <c r="P752" s="261"/>
      <c r="Q752" s="261"/>
      <c r="R752" s="261"/>
      <c r="S752" s="261"/>
      <c r="T752" s="261"/>
      <c r="U752" s="261"/>
      <c r="V752" s="261"/>
      <c r="W752" s="261"/>
      <c r="X752" s="261"/>
      <c r="Y752" s="261"/>
      <c r="Z752" s="2"/>
      <c r="AA752" s="2"/>
      <c r="AB752" s="2"/>
    </row>
    <row r="753" spans="1:28" ht="16.5" customHeight="1" x14ac:dyDescent="0.25">
      <c r="A753" s="1"/>
      <c r="B753" s="6"/>
      <c r="C753" s="7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61"/>
      <c r="P753" s="261"/>
      <c r="Q753" s="261"/>
      <c r="R753" s="261"/>
      <c r="S753" s="261"/>
      <c r="T753" s="261"/>
      <c r="U753" s="261"/>
      <c r="V753" s="261"/>
      <c r="W753" s="261"/>
      <c r="X753" s="261"/>
      <c r="Y753" s="261"/>
      <c r="Z753" s="2"/>
      <c r="AA753" s="2"/>
      <c r="AB753" s="2"/>
    </row>
    <row r="754" spans="1:28" ht="16.5" customHeight="1" x14ac:dyDescent="0.25">
      <c r="A754" s="1"/>
      <c r="B754" s="6"/>
      <c r="C754" s="7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61"/>
      <c r="P754" s="261"/>
      <c r="Q754" s="261"/>
      <c r="R754" s="261"/>
      <c r="S754" s="261"/>
      <c r="T754" s="261"/>
      <c r="U754" s="261"/>
      <c r="V754" s="261"/>
      <c r="W754" s="261"/>
      <c r="X754" s="261"/>
      <c r="Y754" s="261"/>
      <c r="Z754" s="2"/>
      <c r="AA754" s="2"/>
      <c r="AB754" s="2"/>
    </row>
    <row r="755" spans="1:28" ht="16.5" customHeight="1" x14ac:dyDescent="0.25">
      <c r="A755" s="1"/>
      <c r="B755" s="6"/>
      <c r="C755" s="7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61"/>
      <c r="P755" s="261"/>
      <c r="Q755" s="261"/>
      <c r="R755" s="261"/>
      <c r="S755" s="261"/>
      <c r="T755" s="261"/>
      <c r="U755" s="261"/>
      <c r="V755" s="261"/>
      <c r="W755" s="261"/>
      <c r="X755" s="261"/>
      <c r="Y755" s="261"/>
      <c r="Z755" s="2"/>
      <c r="AA755" s="2"/>
      <c r="AB755" s="2"/>
    </row>
    <row r="756" spans="1:28" ht="16.5" customHeight="1" x14ac:dyDescent="0.25">
      <c r="A756" s="1"/>
      <c r="B756" s="6"/>
      <c r="C756" s="7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61"/>
      <c r="P756" s="261"/>
      <c r="Q756" s="261"/>
      <c r="R756" s="261"/>
      <c r="S756" s="261"/>
      <c r="T756" s="261"/>
      <c r="U756" s="261"/>
      <c r="V756" s="261"/>
      <c r="W756" s="261"/>
      <c r="X756" s="261"/>
      <c r="Y756" s="261"/>
      <c r="Z756" s="2"/>
      <c r="AA756" s="2"/>
      <c r="AB756" s="2"/>
    </row>
    <row r="757" spans="1:28" ht="16.5" customHeight="1" x14ac:dyDescent="0.25">
      <c r="A757" s="1"/>
      <c r="B757" s="6"/>
      <c r="C757" s="7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61"/>
      <c r="P757" s="261"/>
      <c r="Q757" s="261"/>
      <c r="R757" s="261"/>
      <c r="S757" s="261"/>
      <c r="T757" s="261"/>
      <c r="U757" s="261"/>
      <c r="V757" s="261"/>
      <c r="W757" s="261"/>
      <c r="X757" s="261"/>
      <c r="Y757" s="261"/>
      <c r="Z757" s="2"/>
      <c r="AA757" s="2"/>
      <c r="AB757" s="2"/>
    </row>
    <row r="758" spans="1:28" ht="16.5" customHeight="1" x14ac:dyDescent="0.25">
      <c r="A758" s="1"/>
      <c r="B758" s="6"/>
      <c r="C758" s="7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61"/>
      <c r="P758" s="261"/>
      <c r="Q758" s="261"/>
      <c r="R758" s="261"/>
      <c r="S758" s="261"/>
      <c r="T758" s="261"/>
      <c r="U758" s="261"/>
      <c r="V758" s="261"/>
      <c r="W758" s="261"/>
      <c r="X758" s="261"/>
      <c r="Y758" s="261"/>
      <c r="Z758" s="2"/>
      <c r="AA758" s="2"/>
      <c r="AB758" s="2"/>
    </row>
    <row r="759" spans="1:28" ht="16.5" customHeight="1" x14ac:dyDescent="0.25">
      <c r="A759" s="1"/>
      <c r="B759" s="6"/>
      <c r="C759" s="7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61"/>
      <c r="P759" s="261"/>
      <c r="Q759" s="261"/>
      <c r="R759" s="261"/>
      <c r="S759" s="261"/>
      <c r="T759" s="261"/>
      <c r="U759" s="261"/>
      <c r="V759" s="261"/>
      <c r="W759" s="261"/>
      <c r="X759" s="261"/>
      <c r="Y759" s="261"/>
      <c r="Z759" s="2"/>
      <c r="AA759" s="2"/>
      <c r="AB759" s="2"/>
    </row>
    <row r="760" spans="1:28" ht="16.5" customHeight="1" x14ac:dyDescent="0.25">
      <c r="A760" s="1"/>
      <c r="B760" s="6"/>
      <c r="C760" s="7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61"/>
      <c r="P760" s="261"/>
      <c r="Q760" s="261"/>
      <c r="R760" s="261"/>
      <c r="S760" s="261"/>
      <c r="T760" s="261"/>
      <c r="U760" s="261"/>
      <c r="V760" s="261"/>
      <c r="W760" s="261"/>
      <c r="X760" s="261"/>
      <c r="Y760" s="261"/>
      <c r="Z760" s="2"/>
      <c r="AA760" s="2"/>
      <c r="AB760" s="2"/>
    </row>
    <row r="761" spans="1:28" ht="16.5" customHeight="1" x14ac:dyDescent="0.25">
      <c r="A761" s="1"/>
      <c r="B761" s="6"/>
      <c r="C761" s="7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61"/>
      <c r="P761" s="261"/>
      <c r="Q761" s="261"/>
      <c r="R761" s="261"/>
      <c r="S761" s="261"/>
      <c r="T761" s="261"/>
      <c r="U761" s="261"/>
      <c r="V761" s="261"/>
      <c r="W761" s="261"/>
      <c r="X761" s="261"/>
      <c r="Y761" s="261"/>
      <c r="Z761" s="2"/>
      <c r="AA761" s="2"/>
      <c r="AB761" s="2"/>
    </row>
    <row r="762" spans="1:28" ht="16.5" customHeight="1" x14ac:dyDescent="0.25">
      <c r="A762" s="1"/>
      <c r="B762" s="6"/>
      <c r="C762" s="7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61"/>
      <c r="P762" s="261"/>
      <c r="Q762" s="261"/>
      <c r="R762" s="261"/>
      <c r="S762" s="261"/>
      <c r="T762" s="261"/>
      <c r="U762" s="261"/>
      <c r="V762" s="261"/>
      <c r="W762" s="261"/>
      <c r="X762" s="261"/>
      <c r="Y762" s="261"/>
      <c r="Z762" s="2"/>
      <c r="AA762" s="2"/>
      <c r="AB762" s="2"/>
    </row>
    <row r="763" spans="1:28" ht="16.5" customHeight="1" x14ac:dyDescent="0.25">
      <c r="A763" s="1"/>
      <c r="B763" s="6"/>
      <c r="C763" s="7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61"/>
      <c r="P763" s="261"/>
      <c r="Q763" s="261"/>
      <c r="R763" s="261"/>
      <c r="S763" s="261"/>
      <c r="T763" s="261"/>
      <c r="U763" s="261"/>
      <c r="V763" s="261"/>
      <c r="W763" s="261"/>
      <c r="X763" s="261"/>
      <c r="Y763" s="261"/>
      <c r="Z763" s="2"/>
      <c r="AA763" s="2"/>
      <c r="AB763" s="2"/>
    </row>
    <row r="764" spans="1:28" ht="16.5" customHeight="1" x14ac:dyDescent="0.25">
      <c r="A764" s="1"/>
      <c r="B764" s="6"/>
      <c r="C764" s="7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61"/>
      <c r="P764" s="261"/>
      <c r="Q764" s="261"/>
      <c r="R764" s="261"/>
      <c r="S764" s="261"/>
      <c r="T764" s="261"/>
      <c r="U764" s="261"/>
      <c r="V764" s="261"/>
      <c r="W764" s="261"/>
      <c r="X764" s="261"/>
      <c r="Y764" s="261"/>
      <c r="Z764" s="2"/>
      <c r="AA764" s="2"/>
      <c r="AB764" s="2"/>
    </row>
    <row r="765" spans="1:28" ht="16.5" customHeight="1" x14ac:dyDescent="0.25">
      <c r="A765" s="1"/>
      <c r="B765" s="6"/>
      <c r="C765" s="7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61"/>
      <c r="P765" s="261"/>
      <c r="Q765" s="261"/>
      <c r="R765" s="261"/>
      <c r="S765" s="261"/>
      <c r="T765" s="261"/>
      <c r="U765" s="261"/>
      <c r="V765" s="261"/>
      <c r="W765" s="261"/>
      <c r="X765" s="261"/>
      <c r="Y765" s="261"/>
      <c r="Z765" s="2"/>
      <c r="AA765" s="2"/>
      <c r="AB765" s="2"/>
    </row>
    <row r="766" spans="1:28" ht="16.5" customHeight="1" x14ac:dyDescent="0.25">
      <c r="A766" s="1"/>
      <c r="B766" s="6"/>
      <c r="C766" s="7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61"/>
      <c r="P766" s="261"/>
      <c r="Q766" s="261"/>
      <c r="R766" s="261"/>
      <c r="S766" s="261"/>
      <c r="T766" s="261"/>
      <c r="U766" s="261"/>
      <c r="V766" s="261"/>
      <c r="W766" s="261"/>
      <c r="X766" s="261"/>
      <c r="Y766" s="261"/>
      <c r="Z766" s="2"/>
      <c r="AA766" s="2"/>
      <c r="AB766" s="2"/>
    </row>
    <row r="767" spans="1:28" ht="16.5" customHeight="1" x14ac:dyDescent="0.25">
      <c r="A767" s="1"/>
      <c r="B767" s="6"/>
      <c r="C767" s="7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61"/>
      <c r="P767" s="261"/>
      <c r="Q767" s="261"/>
      <c r="R767" s="261"/>
      <c r="S767" s="261"/>
      <c r="T767" s="261"/>
      <c r="U767" s="261"/>
      <c r="V767" s="261"/>
      <c r="W767" s="261"/>
      <c r="X767" s="261"/>
      <c r="Y767" s="261"/>
      <c r="Z767" s="2"/>
      <c r="AA767" s="2"/>
      <c r="AB767" s="2"/>
    </row>
    <row r="768" spans="1:28" ht="16.5" customHeight="1" x14ac:dyDescent="0.25">
      <c r="A768" s="1"/>
      <c r="B768" s="6"/>
      <c r="C768" s="7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61"/>
      <c r="P768" s="261"/>
      <c r="Q768" s="261"/>
      <c r="R768" s="261"/>
      <c r="S768" s="261"/>
      <c r="T768" s="261"/>
      <c r="U768" s="261"/>
      <c r="V768" s="261"/>
      <c r="W768" s="261"/>
      <c r="X768" s="261"/>
      <c r="Y768" s="261"/>
      <c r="Z768" s="2"/>
      <c r="AA768" s="2"/>
      <c r="AB768" s="2"/>
    </row>
    <row r="769" spans="1:28" ht="16.5" customHeight="1" x14ac:dyDescent="0.25">
      <c r="A769" s="1"/>
      <c r="B769" s="6"/>
      <c r="C769" s="7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61"/>
      <c r="P769" s="261"/>
      <c r="Q769" s="261"/>
      <c r="R769" s="261"/>
      <c r="S769" s="261"/>
      <c r="T769" s="261"/>
      <c r="U769" s="261"/>
      <c r="V769" s="261"/>
      <c r="W769" s="261"/>
      <c r="X769" s="261"/>
      <c r="Y769" s="261"/>
      <c r="Z769" s="2"/>
      <c r="AA769" s="2"/>
      <c r="AB769" s="2"/>
    </row>
    <row r="770" spans="1:28" ht="16.5" customHeight="1" x14ac:dyDescent="0.25">
      <c r="A770" s="1"/>
      <c r="B770" s="6"/>
      <c r="C770" s="7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61"/>
      <c r="P770" s="261"/>
      <c r="Q770" s="261"/>
      <c r="R770" s="261"/>
      <c r="S770" s="261"/>
      <c r="T770" s="261"/>
      <c r="U770" s="261"/>
      <c r="V770" s="261"/>
      <c r="W770" s="261"/>
      <c r="X770" s="261"/>
      <c r="Y770" s="261"/>
      <c r="Z770" s="2"/>
      <c r="AA770" s="2"/>
      <c r="AB770" s="2"/>
    </row>
    <row r="771" spans="1:28" ht="16.5" customHeight="1" x14ac:dyDescent="0.25">
      <c r="A771" s="1"/>
      <c r="B771" s="6"/>
      <c r="C771" s="7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61"/>
      <c r="P771" s="261"/>
      <c r="Q771" s="261"/>
      <c r="R771" s="261"/>
      <c r="S771" s="261"/>
      <c r="T771" s="261"/>
      <c r="U771" s="261"/>
      <c r="V771" s="261"/>
      <c r="W771" s="261"/>
      <c r="X771" s="261"/>
      <c r="Y771" s="261"/>
      <c r="Z771" s="2"/>
      <c r="AA771" s="2"/>
      <c r="AB771" s="2"/>
    </row>
    <row r="772" spans="1:28" ht="16.5" customHeight="1" x14ac:dyDescent="0.25">
      <c r="A772" s="1"/>
      <c r="B772" s="6"/>
      <c r="C772" s="7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61"/>
      <c r="P772" s="261"/>
      <c r="Q772" s="261"/>
      <c r="R772" s="261"/>
      <c r="S772" s="261"/>
      <c r="T772" s="261"/>
      <c r="U772" s="261"/>
      <c r="V772" s="261"/>
      <c r="W772" s="261"/>
      <c r="X772" s="261"/>
      <c r="Y772" s="261"/>
      <c r="Z772" s="2"/>
      <c r="AA772" s="2"/>
      <c r="AB772" s="2"/>
    </row>
    <row r="773" spans="1:28" ht="16.5" customHeight="1" x14ac:dyDescent="0.25">
      <c r="A773" s="1"/>
      <c r="B773" s="6"/>
      <c r="C773" s="7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61"/>
      <c r="P773" s="261"/>
      <c r="Q773" s="261"/>
      <c r="R773" s="261"/>
      <c r="S773" s="261"/>
      <c r="T773" s="261"/>
      <c r="U773" s="261"/>
      <c r="V773" s="261"/>
      <c r="W773" s="261"/>
      <c r="X773" s="261"/>
      <c r="Y773" s="261"/>
      <c r="Z773" s="2"/>
      <c r="AA773" s="2"/>
      <c r="AB773" s="2"/>
    </row>
    <row r="774" spans="1:28" ht="16.5" customHeight="1" x14ac:dyDescent="0.25">
      <c r="A774" s="1"/>
      <c r="B774" s="6"/>
      <c r="C774" s="7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61"/>
      <c r="P774" s="261"/>
      <c r="Q774" s="261"/>
      <c r="R774" s="261"/>
      <c r="S774" s="261"/>
      <c r="T774" s="261"/>
      <c r="U774" s="261"/>
      <c r="V774" s="261"/>
      <c r="W774" s="261"/>
      <c r="X774" s="261"/>
      <c r="Y774" s="261"/>
      <c r="Z774" s="2"/>
      <c r="AA774" s="2"/>
      <c r="AB774" s="2"/>
    </row>
    <row r="775" spans="1:28" ht="16.5" customHeight="1" x14ac:dyDescent="0.25">
      <c r="A775" s="1"/>
      <c r="B775" s="6"/>
      <c r="C775" s="7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61"/>
      <c r="P775" s="261"/>
      <c r="Q775" s="261"/>
      <c r="R775" s="261"/>
      <c r="S775" s="261"/>
      <c r="T775" s="261"/>
      <c r="U775" s="261"/>
      <c r="V775" s="261"/>
      <c r="W775" s="261"/>
      <c r="X775" s="261"/>
      <c r="Y775" s="261"/>
      <c r="Z775" s="2"/>
      <c r="AA775" s="2"/>
      <c r="AB775" s="2"/>
    </row>
    <row r="776" spans="1:28" ht="16.5" customHeight="1" x14ac:dyDescent="0.25">
      <c r="A776" s="1"/>
      <c r="B776" s="6"/>
      <c r="C776" s="7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61"/>
      <c r="P776" s="261"/>
      <c r="Q776" s="261"/>
      <c r="R776" s="261"/>
      <c r="S776" s="261"/>
      <c r="T776" s="261"/>
      <c r="U776" s="261"/>
      <c r="V776" s="261"/>
      <c r="W776" s="261"/>
      <c r="X776" s="261"/>
      <c r="Y776" s="261"/>
      <c r="Z776" s="2"/>
      <c r="AA776" s="2"/>
      <c r="AB776" s="2"/>
    </row>
    <row r="777" spans="1:28" ht="16.5" customHeight="1" x14ac:dyDescent="0.25">
      <c r="A777" s="1"/>
      <c r="B777" s="6"/>
      <c r="C777" s="7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61"/>
      <c r="P777" s="261"/>
      <c r="Q777" s="261"/>
      <c r="R777" s="261"/>
      <c r="S777" s="261"/>
      <c r="T777" s="261"/>
      <c r="U777" s="261"/>
      <c r="V777" s="261"/>
      <c r="W777" s="261"/>
      <c r="X777" s="261"/>
      <c r="Y777" s="261"/>
      <c r="Z777" s="2"/>
      <c r="AA777" s="2"/>
      <c r="AB777" s="2"/>
    </row>
    <row r="778" spans="1:28" ht="16.5" customHeight="1" x14ac:dyDescent="0.25">
      <c r="A778" s="1"/>
      <c r="B778" s="6"/>
      <c r="C778" s="7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61"/>
      <c r="P778" s="261"/>
      <c r="Q778" s="261"/>
      <c r="R778" s="261"/>
      <c r="S778" s="261"/>
      <c r="T778" s="261"/>
      <c r="U778" s="261"/>
      <c r="V778" s="261"/>
      <c r="W778" s="261"/>
      <c r="X778" s="261"/>
      <c r="Y778" s="261"/>
      <c r="Z778" s="2"/>
      <c r="AA778" s="2"/>
      <c r="AB778" s="2"/>
    </row>
    <row r="779" spans="1:28" ht="16.5" customHeight="1" x14ac:dyDescent="0.25">
      <c r="A779" s="1"/>
      <c r="B779" s="6"/>
      <c r="C779" s="7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61"/>
      <c r="P779" s="261"/>
      <c r="Q779" s="261"/>
      <c r="R779" s="261"/>
      <c r="S779" s="261"/>
      <c r="T779" s="261"/>
      <c r="U779" s="261"/>
      <c r="V779" s="261"/>
      <c r="W779" s="261"/>
      <c r="X779" s="261"/>
      <c r="Y779" s="261"/>
      <c r="Z779" s="2"/>
      <c r="AA779" s="2"/>
      <c r="AB779" s="2"/>
    </row>
    <row r="780" spans="1:28" ht="16.5" customHeight="1" x14ac:dyDescent="0.25">
      <c r="A780" s="1"/>
      <c r="B780" s="6"/>
      <c r="C780" s="7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61"/>
      <c r="P780" s="261"/>
      <c r="Q780" s="261"/>
      <c r="R780" s="261"/>
      <c r="S780" s="261"/>
      <c r="T780" s="261"/>
      <c r="U780" s="261"/>
      <c r="V780" s="261"/>
      <c r="W780" s="261"/>
      <c r="X780" s="261"/>
      <c r="Y780" s="261"/>
      <c r="Z780" s="2"/>
      <c r="AA780" s="2"/>
      <c r="AB780" s="2"/>
    </row>
    <row r="781" spans="1:28" ht="16.5" customHeight="1" x14ac:dyDescent="0.25">
      <c r="A781" s="1"/>
      <c r="B781" s="6"/>
      <c r="C781" s="7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61"/>
      <c r="P781" s="261"/>
      <c r="Q781" s="261"/>
      <c r="R781" s="261"/>
      <c r="S781" s="261"/>
      <c r="T781" s="261"/>
      <c r="U781" s="261"/>
      <c r="V781" s="261"/>
      <c r="W781" s="261"/>
      <c r="X781" s="261"/>
      <c r="Y781" s="261"/>
      <c r="Z781" s="2"/>
      <c r="AA781" s="2"/>
      <c r="AB781" s="2"/>
    </row>
    <row r="782" spans="1:28" ht="16.5" customHeight="1" x14ac:dyDescent="0.25">
      <c r="A782" s="1"/>
      <c r="B782" s="6"/>
      <c r="C782" s="7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61"/>
      <c r="P782" s="261"/>
      <c r="Q782" s="261"/>
      <c r="R782" s="261"/>
      <c r="S782" s="261"/>
      <c r="T782" s="261"/>
      <c r="U782" s="261"/>
      <c r="V782" s="261"/>
      <c r="W782" s="261"/>
      <c r="X782" s="261"/>
      <c r="Y782" s="261"/>
      <c r="Z782" s="2"/>
      <c r="AA782" s="2"/>
      <c r="AB782" s="2"/>
    </row>
    <row r="783" spans="1:28" ht="16.5" customHeight="1" x14ac:dyDescent="0.25">
      <c r="A783" s="1"/>
      <c r="B783" s="6"/>
      <c r="C783" s="7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61"/>
      <c r="P783" s="261"/>
      <c r="Q783" s="261"/>
      <c r="R783" s="261"/>
      <c r="S783" s="261"/>
      <c r="T783" s="261"/>
      <c r="U783" s="261"/>
      <c r="V783" s="261"/>
      <c r="W783" s="261"/>
      <c r="X783" s="261"/>
      <c r="Y783" s="261"/>
      <c r="Z783" s="2"/>
      <c r="AA783" s="2"/>
      <c r="AB783" s="2"/>
    </row>
    <row r="784" spans="1:28" ht="16.5" customHeight="1" x14ac:dyDescent="0.25">
      <c r="A784" s="1"/>
      <c r="B784" s="6"/>
      <c r="C784" s="7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61"/>
      <c r="P784" s="261"/>
      <c r="Q784" s="261"/>
      <c r="R784" s="261"/>
      <c r="S784" s="261"/>
      <c r="T784" s="261"/>
      <c r="U784" s="261"/>
      <c r="V784" s="261"/>
      <c r="W784" s="261"/>
      <c r="X784" s="261"/>
      <c r="Y784" s="261"/>
      <c r="Z784" s="2"/>
      <c r="AA784" s="2"/>
      <c r="AB784" s="2"/>
    </row>
    <row r="785" spans="1:28" ht="16.5" customHeight="1" x14ac:dyDescent="0.25">
      <c r="A785" s="1"/>
      <c r="B785" s="6"/>
      <c r="C785" s="7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61"/>
      <c r="P785" s="261"/>
      <c r="Q785" s="261"/>
      <c r="R785" s="261"/>
      <c r="S785" s="261"/>
      <c r="T785" s="261"/>
      <c r="U785" s="261"/>
      <c r="V785" s="261"/>
      <c r="W785" s="261"/>
      <c r="X785" s="261"/>
      <c r="Y785" s="261"/>
      <c r="Z785" s="2"/>
      <c r="AA785" s="2"/>
      <c r="AB785" s="2"/>
    </row>
    <row r="786" spans="1:28" ht="16.5" customHeight="1" x14ac:dyDescent="0.25">
      <c r="A786" s="1"/>
      <c r="B786" s="6"/>
      <c r="C786" s="7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61"/>
      <c r="P786" s="261"/>
      <c r="Q786" s="261"/>
      <c r="R786" s="261"/>
      <c r="S786" s="261"/>
      <c r="T786" s="261"/>
      <c r="U786" s="261"/>
      <c r="V786" s="261"/>
      <c r="W786" s="261"/>
      <c r="X786" s="261"/>
      <c r="Y786" s="261"/>
      <c r="Z786" s="2"/>
      <c r="AA786" s="2"/>
      <c r="AB786" s="2"/>
    </row>
    <row r="787" spans="1:28" ht="16.5" customHeight="1" x14ac:dyDescent="0.25">
      <c r="A787" s="1"/>
      <c r="B787" s="6"/>
      <c r="C787" s="7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61"/>
      <c r="P787" s="261"/>
      <c r="Q787" s="261"/>
      <c r="R787" s="261"/>
      <c r="S787" s="261"/>
      <c r="T787" s="261"/>
      <c r="U787" s="261"/>
      <c r="V787" s="261"/>
      <c r="W787" s="261"/>
      <c r="X787" s="261"/>
      <c r="Y787" s="261"/>
      <c r="Z787" s="2"/>
      <c r="AA787" s="2"/>
      <c r="AB787" s="2"/>
    </row>
    <row r="788" spans="1:28" ht="16.5" customHeight="1" x14ac:dyDescent="0.25">
      <c r="A788" s="1"/>
      <c r="B788" s="6"/>
      <c r="C788" s="7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61"/>
      <c r="P788" s="261"/>
      <c r="Q788" s="261"/>
      <c r="R788" s="261"/>
      <c r="S788" s="261"/>
      <c r="T788" s="261"/>
      <c r="U788" s="261"/>
      <c r="V788" s="261"/>
      <c r="W788" s="261"/>
      <c r="X788" s="261"/>
      <c r="Y788" s="261"/>
      <c r="Z788" s="2"/>
      <c r="AA788" s="2"/>
      <c r="AB788" s="2"/>
    </row>
    <row r="789" spans="1:28" ht="16.5" customHeight="1" x14ac:dyDescent="0.25">
      <c r="A789" s="1"/>
      <c r="B789" s="6"/>
      <c r="C789" s="7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61"/>
      <c r="P789" s="261"/>
      <c r="Q789" s="261"/>
      <c r="R789" s="261"/>
      <c r="S789" s="261"/>
      <c r="T789" s="261"/>
      <c r="U789" s="261"/>
      <c r="V789" s="261"/>
      <c r="W789" s="261"/>
      <c r="X789" s="261"/>
      <c r="Y789" s="261"/>
      <c r="Z789" s="2"/>
      <c r="AA789" s="2"/>
      <c r="AB789" s="2"/>
    </row>
    <row r="790" spans="1:28" ht="16.5" customHeight="1" x14ac:dyDescent="0.25">
      <c r="A790" s="1"/>
      <c r="B790" s="6"/>
      <c r="C790" s="7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61"/>
      <c r="P790" s="261"/>
      <c r="Q790" s="261"/>
      <c r="R790" s="261"/>
      <c r="S790" s="261"/>
      <c r="T790" s="261"/>
      <c r="U790" s="261"/>
      <c r="V790" s="261"/>
      <c r="W790" s="261"/>
      <c r="X790" s="261"/>
      <c r="Y790" s="261"/>
      <c r="Z790" s="2"/>
      <c r="AA790" s="2"/>
      <c r="AB790" s="2"/>
    </row>
    <row r="791" spans="1:28" ht="16.5" customHeight="1" x14ac:dyDescent="0.25">
      <c r="A791" s="1"/>
      <c r="B791" s="6"/>
      <c r="C791" s="7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61"/>
      <c r="P791" s="261"/>
      <c r="Q791" s="261"/>
      <c r="R791" s="261"/>
      <c r="S791" s="261"/>
      <c r="T791" s="261"/>
      <c r="U791" s="261"/>
      <c r="V791" s="261"/>
      <c r="W791" s="261"/>
      <c r="X791" s="261"/>
      <c r="Y791" s="261"/>
      <c r="Z791" s="2"/>
      <c r="AA791" s="2"/>
      <c r="AB791" s="2"/>
    </row>
    <row r="792" spans="1:28" ht="16.5" customHeight="1" x14ac:dyDescent="0.25">
      <c r="A792" s="1"/>
      <c r="B792" s="6"/>
      <c r="C792" s="7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61"/>
      <c r="P792" s="261"/>
      <c r="Q792" s="261"/>
      <c r="R792" s="261"/>
      <c r="S792" s="261"/>
      <c r="T792" s="261"/>
      <c r="U792" s="261"/>
      <c r="V792" s="261"/>
      <c r="W792" s="261"/>
      <c r="X792" s="261"/>
      <c r="Y792" s="261"/>
      <c r="Z792" s="2"/>
      <c r="AA792" s="2"/>
      <c r="AB792" s="2"/>
    </row>
    <row r="793" spans="1:28" ht="16.5" customHeight="1" x14ac:dyDescent="0.25">
      <c r="A793" s="1"/>
      <c r="B793" s="6"/>
      <c r="C793" s="7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61"/>
      <c r="P793" s="261"/>
      <c r="Q793" s="261"/>
      <c r="R793" s="261"/>
      <c r="S793" s="261"/>
      <c r="T793" s="261"/>
      <c r="U793" s="261"/>
      <c r="V793" s="261"/>
      <c r="W793" s="261"/>
      <c r="X793" s="261"/>
      <c r="Y793" s="261"/>
      <c r="Z793" s="2"/>
      <c r="AA793" s="2"/>
      <c r="AB793" s="2"/>
    </row>
    <row r="794" spans="1:28" ht="16.5" customHeight="1" x14ac:dyDescent="0.25">
      <c r="A794" s="1"/>
      <c r="B794" s="6"/>
      <c r="C794" s="7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61"/>
      <c r="P794" s="261"/>
      <c r="Q794" s="261"/>
      <c r="R794" s="261"/>
      <c r="S794" s="261"/>
      <c r="T794" s="261"/>
      <c r="U794" s="261"/>
      <c r="V794" s="261"/>
      <c r="W794" s="261"/>
      <c r="X794" s="261"/>
      <c r="Y794" s="261"/>
      <c r="Z794" s="2"/>
      <c r="AA794" s="2"/>
      <c r="AB794" s="2"/>
    </row>
    <row r="795" spans="1:28" ht="16.5" customHeight="1" x14ac:dyDescent="0.25">
      <c r="A795" s="1"/>
      <c r="B795" s="6"/>
      <c r="C795" s="7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61"/>
      <c r="P795" s="261"/>
      <c r="Q795" s="261"/>
      <c r="R795" s="261"/>
      <c r="S795" s="261"/>
      <c r="T795" s="261"/>
      <c r="U795" s="261"/>
      <c r="V795" s="261"/>
      <c r="W795" s="261"/>
      <c r="X795" s="261"/>
      <c r="Y795" s="261"/>
      <c r="Z795" s="2"/>
      <c r="AA795" s="2"/>
      <c r="AB795" s="2"/>
    </row>
    <row r="796" spans="1:28" ht="16.5" customHeight="1" x14ac:dyDescent="0.25">
      <c r="A796" s="1"/>
      <c r="B796" s="6"/>
      <c r="C796" s="7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61"/>
      <c r="P796" s="261"/>
      <c r="Q796" s="261"/>
      <c r="R796" s="261"/>
      <c r="S796" s="261"/>
      <c r="T796" s="261"/>
      <c r="U796" s="261"/>
      <c r="V796" s="261"/>
      <c r="W796" s="261"/>
      <c r="X796" s="261"/>
      <c r="Y796" s="261"/>
      <c r="Z796" s="2"/>
      <c r="AA796" s="2"/>
      <c r="AB796" s="2"/>
    </row>
    <row r="797" spans="1:28" ht="16.5" customHeight="1" x14ac:dyDescent="0.25">
      <c r="A797" s="1"/>
      <c r="B797" s="6"/>
      <c r="C797" s="7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61"/>
      <c r="P797" s="261"/>
      <c r="Q797" s="261"/>
      <c r="R797" s="261"/>
      <c r="S797" s="261"/>
      <c r="T797" s="261"/>
      <c r="U797" s="261"/>
      <c r="V797" s="261"/>
      <c r="W797" s="261"/>
      <c r="X797" s="261"/>
      <c r="Y797" s="261"/>
      <c r="Z797" s="2"/>
      <c r="AA797" s="2"/>
      <c r="AB797" s="2"/>
    </row>
    <row r="798" spans="1:28" ht="16.5" customHeight="1" x14ac:dyDescent="0.25">
      <c r="A798" s="1"/>
      <c r="B798" s="6"/>
      <c r="C798" s="7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61"/>
      <c r="P798" s="261"/>
      <c r="Q798" s="261"/>
      <c r="R798" s="261"/>
      <c r="S798" s="261"/>
      <c r="T798" s="261"/>
      <c r="U798" s="261"/>
      <c r="V798" s="261"/>
      <c r="W798" s="261"/>
      <c r="X798" s="261"/>
      <c r="Y798" s="261"/>
      <c r="Z798" s="2"/>
      <c r="AA798" s="2"/>
      <c r="AB798" s="2"/>
    </row>
    <row r="799" spans="1:28" ht="16.5" customHeight="1" x14ac:dyDescent="0.25">
      <c r="A799" s="1"/>
      <c r="B799" s="6"/>
      <c r="C799" s="7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61"/>
      <c r="P799" s="261"/>
      <c r="Q799" s="261"/>
      <c r="R799" s="261"/>
      <c r="S799" s="261"/>
      <c r="T799" s="261"/>
      <c r="U799" s="261"/>
      <c r="V799" s="261"/>
      <c r="W799" s="261"/>
      <c r="X799" s="261"/>
      <c r="Y799" s="261"/>
      <c r="Z799" s="2"/>
      <c r="AA799" s="2"/>
      <c r="AB799" s="2"/>
    </row>
    <row r="800" spans="1:28" ht="16.5" customHeight="1" x14ac:dyDescent="0.25">
      <c r="A800" s="1"/>
      <c r="B800" s="6"/>
      <c r="C800" s="7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61"/>
      <c r="P800" s="261"/>
      <c r="Q800" s="261"/>
      <c r="R800" s="261"/>
      <c r="S800" s="261"/>
      <c r="T800" s="261"/>
      <c r="U800" s="261"/>
      <c r="V800" s="261"/>
      <c r="W800" s="261"/>
      <c r="X800" s="261"/>
      <c r="Y800" s="261"/>
      <c r="Z800" s="2"/>
      <c r="AA800" s="2"/>
      <c r="AB800" s="2"/>
    </row>
    <row r="801" spans="1:28" ht="16.5" customHeight="1" x14ac:dyDescent="0.25">
      <c r="A801" s="1"/>
      <c r="B801" s="6"/>
      <c r="C801" s="7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61"/>
      <c r="P801" s="261"/>
      <c r="Q801" s="261"/>
      <c r="R801" s="261"/>
      <c r="S801" s="261"/>
      <c r="T801" s="261"/>
      <c r="U801" s="261"/>
      <c r="V801" s="261"/>
      <c r="W801" s="261"/>
      <c r="X801" s="261"/>
      <c r="Y801" s="261"/>
      <c r="Z801" s="2"/>
      <c r="AA801" s="2"/>
      <c r="AB801" s="2"/>
    </row>
    <row r="802" spans="1:28" ht="16.5" customHeight="1" x14ac:dyDescent="0.25">
      <c r="A802" s="1"/>
      <c r="B802" s="6"/>
      <c r="C802" s="7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61"/>
      <c r="P802" s="261"/>
      <c r="Q802" s="261"/>
      <c r="R802" s="261"/>
      <c r="S802" s="261"/>
      <c r="T802" s="261"/>
      <c r="U802" s="261"/>
      <c r="V802" s="261"/>
      <c r="W802" s="261"/>
      <c r="X802" s="261"/>
      <c r="Y802" s="261"/>
      <c r="Z802" s="2"/>
      <c r="AA802" s="2"/>
      <c r="AB802" s="2"/>
    </row>
    <row r="803" spans="1:28" ht="16.5" customHeight="1" x14ac:dyDescent="0.25">
      <c r="A803" s="1"/>
      <c r="B803" s="6"/>
      <c r="C803" s="7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61"/>
      <c r="P803" s="261"/>
      <c r="Q803" s="261"/>
      <c r="R803" s="261"/>
      <c r="S803" s="261"/>
      <c r="T803" s="261"/>
      <c r="U803" s="261"/>
      <c r="V803" s="261"/>
      <c r="W803" s="261"/>
      <c r="X803" s="261"/>
      <c r="Y803" s="261"/>
      <c r="Z803" s="2"/>
      <c r="AA803" s="2"/>
      <c r="AB803" s="2"/>
    </row>
    <row r="804" spans="1:28" ht="16.5" customHeight="1" x14ac:dyDescent="0.25">
      <c r="A804" s="1"/>
      <c r="B804" s="6"/>
      <c r="C804" s="7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61"/>
      <c r="P804" s="261"/>
      <c r="Q804" s="261"/>
      <c r="R804" s="261"/>
      <c r="S804" s="261"/>
      <c r="T804" s="261"/>
      <c r="U804" s="261"/>
      <c r="V804" s="261"/>
      <c r="W804" s="261"/>
      <c r="X804" s="261"/>
      <c r="Y804" s="261"/>
      <c r="Z804" s="2"/>
      <c r="AA804" s="2"/>
      <c r="AB804" s="2"/>
    </row>
    <row r="805" spans="1:28" ht="16.5" customHeight="1" x14ac:dyDescent="0.25">
      <c r="A805" s="1"/>
      <c r="B805" s="6"/>
      <c r="C805" s="7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61"/>
      <c r="P805" s="261"/>
      <c r="Q805" s="261"/>
      <c r="R805" s="261"/>
      <c r="S805" s="261"/>
      <c r="T805" s="261"/>
      <c r="U805" s="261"/>
      <c r="V805" s="261"/>
      <c r="W805" s="261"/>
      <c r="X805" s="261"/>
      <c r="Y805" s="261"/>
      <c r="Z805" s="2"/>
      <c r="AA805" s="2"/>
      <c r="AB805" s="2"/>
    </row>
    <row r="806" spans="1:28" ht="16.5" customHeight="1" x14ac:dyDescent="0.25">
      <c r="A806" s="1"/>
      <c r="B806" s="6"/>
      <c r="C806" s="7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61"/>
      <c r="P806" s="261"/>
      <c r="Q806" s="261"/>
      <c r="R806" s="261"/>
      <c r="S806" s="261"/>
      <c r="T806" s="261"/>
      <c r="U806" s="261"/>
      <c r="V806" s="261"/>
      <c r="W806" s="261"/>
      <c r="X806" s="261"/>
      <c r="Y806" s="261"/>
      <c r="Z806" s="2"/>
      <c r="AA806" s="2"/>
      <c r="AB806" s="2"/>
    </row>
    <row r="807" spans="1:28" ht="16.5" customHeight="1" x14ac:dyDescent="0.25">
      <c r="A807" s="1"/>
      <c r="B807" s="6"/>
      <c r="C807" s="7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61"/>
      <c r="P807" s="261"/>
      <c r="Q807" s="261"/>
      <c r="R807" s="261"/>
      <c r="S807" s="261"/>
      <c r="T807" s="261"/>
      <c r="U807" s="261"/>
      <c r="V807" s="261"/>
      <c r="W807" s="261"/>
      <c r="X807" s="261"/>
      <c r="Y807" s="261"/>
      <c r="Z807" s="2"/>
      <c r="AA807" s="2"/>
      <c r="AB807" s="2"/>
    </row>
    <row r="808" spans="1:28" ht="16.5" customHeight="1" x14ac:dyDescent="0.25">
      <c r="A808" s="1"/>
      <c r="B808" s="6"/>
      <c r="C808" s="7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61"/>
      <c r="P808" s="261"/>
      <c r="Q808" s="261"/>
      <c r="R808" s="261"/>
      <c r="S808" s="261"/>
      <c r="T808" s="261"/>
      <c r="U808" s="261"/>
      <c r="V808" s="261"/>
      <c r="W808" s="261"/>
      <c r="X808" s="261"/>
      <c r="Y808" s="261"/>
      <c r="Z808" s="2"/>
      <c r="AA808" s="2"/>
      <c r="AB808" s="2"/>
    </row>
    <row r="809" spans="1:28" ht="16.5" customHeight="1" x14ac:dyDescent="0.25">
      <c r="A809" s="1"/>
      <c r="B809" s="6"/>
      <c r="C809" s="7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61"/>
      <c r="P809" s="261"/>
      <c r="Q809" s="261"/>
      <c r="R809" s="261"/>
      <c r="S809" s="261"/>
      <c r="T809" s="261"/>
      <c r="U809" s="261"/>
      <c r="V809" s="261"/>
      <c r="W809" s="261"/>
      <c r="X809" s="261"/>
      <c r="Y809" s="261"/>
      <c r="Z809" s="2"/>
      <c r="AA809" s="2"/>
      <c r="AB809" s="2"/>
    </row>
    <row r="810" spans="1:28" ht="16.5" customHeight="1" x14ac:dyDescent="0.25">
      <c r="A810" s="1"/>
      <c r="B810" s="6"/>
      <c r="C810" s="7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61"/>
      <c r="P810" s="261"/>
      <c r="Q810" s="261"/>
      <c r="R810" s="261"/>
      <c r="S810" s="261"/>
      <c r="T810" s="261"/>
      <c r="U810" s="261"/>
      <c r="V810" s="261"/>
      <c r="W810" s="261"/>
      <c r="X810" s="261"/>
      <c r="Y810" s="261"/>
      <c r="Z810" s="2"/>
      <c r="AA810" s="2"/>
      <c r="AB810" s="2"/>
    </row>
    <row r="811" spans="1:28" ht="16.5" customHeight="1" x14ac:dyDescent="0.25">
      <c r="A811" s="1"/>
      <c r="B811" s="6"/>
      <c r="C811" s="7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61"/>
      <c r="P811" s="261"/>
      <c r="Q811" s="261"/>
      <c r="R811" s="261"/>
      <c r="S811" s="261"/>
      <c r="T811" s="261"/>
      <c r="U811" s="261"/>
      <c r="V811" s="261"/>
      <c r="W811" s="261"/>
      <c r="X811" s="261"/>
      <c r="Y811" s="261"/>
      <c r="Z811" s="2"/>
      <c r="AA811" s="2"/>
      <c r="AB811" s="2"/>
    </row>
    <row r="812" spans="1:28" ht="16.5" customHeight="1" x14ac:dyDescent="0.25">
      <c r="A812" s="1"/>
      <c r="B812" s="6"/>
      <c r="C812" s="7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61"/>
      <c r="P812" s="261"/>
      <c r="Q812" s="261"/>
      <c r="R812" s="261"/>
      <c r="S812" s="261"/>
      <c r="T812" s="261"/>
      <c r="U812" s="261"/>
      <c r="V812" s="261"/>
      <c r="W812" s="261"/>
      <c r="X812" s="261"/>
      <c r="Y812" s="261"/>
      <c r="Z812" s="2"/>
      <c r="AA812" s="2"/>
      <c r="AB812" s="2"/>
    </row>
    <row r="813" spans="1:28" ht="16.5" customHeight="1" x14ac:dyDescent="0.25">
      <c r="A813" s="1"/>
      <c r="B813" s="6"/>
      <c r="C813" s="7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61"/>
      <c r="P813" s="261"/>
      <c r="Q813" s="261"/>
      <c r="R813" s="261"/>
      <c r="S813" s="261"/>
      <c r="T813" s="261"/>
      <c r="U813" s="261"/>
      <c r="V813" s="261"/>
      <c r="W813" s="261"/>
      <c r="X813" s="261"/>
      <c r="Y813" s="261"/>
      <c r="Z813" s="2"/>
      <c r="AA813" s="2"/>
      <c r="AB813" s="2"/>
    </row>
    <row r="814" spans="1:28" ht="16.5" customHeight="1" x14ac:dyDescent="0.25">
      <c r="A814" s="1"/>
      <c r="B814" s="6"/>
      <c r="C814" s="7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61"/>
      <c r="P814" s="261"/>
      <c r="Q814" s="261"/>
      <c r="R814" s="261"/>
      <c r="S814" s="261"/>
      <c r="T814" s="261"/>
      <c r="U814" s="261"/>
      <c r="V814" s="261"/>
      <c r="W814" s="261"/>
      <c r="X814" s="261"/>
      <c r="Y814" s="261"/>
      <c r="Z814" s="2"/>
      <c r="AA814" s="2"/>
      <c r="AB814" s="2"/>
    </row>
    <row r="815" spans="1:28" ht="16.5" customHeight="1" x14ac:dyDescent="0.25">
      <c r="A815" s="1"/>
      <c r="B815" s="6"/>
      <c r="C815" s="7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61"/>
      <c r="P815" s="261"/>
      <c r="Q815" s="261"/>
      <c r="R815" s="261"/>
      <c r="S815" s="261"/>
      <c r="T815" s="261"/>
      <c r="U815" s="261"/>
      <c r="V815" s="261"/>
      <c r="W815" s="261"/>
      <c r="X815" s="261"/>
      <c r="Y815" s="261"/>
      <c r="Z815" s="2"/>
      <c r="AA815" s="2"/>
      <c r="AB815" s="2"/>
    </row>
    <row r="816" spans="1:28" ht="16.5" customHeight="1" x14ac:dyDescent="0.25">
      <c r="A816" s="1"/>
      <c r="B816" s="6"/>
      <c r="C816" s="7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61"/>
      <c r="P816" s="261"/>
      <c r="Q816" s="261"/>
      <c r="R816" s="261"/>
      <c r="S816" s="261"/>
      <c r="T816" s="261"/>
      <c r="U816" s="261"/>
      <c r="V816" s="261"/>
      <c r="W816" s="261"/>
      <c r="X816" s="261"/>
      <c r="Y816" s="261"/>
      <c r="Z816" s="2"/>
      <c r="AA816" s="2"/>
      <c r="AB816" s="2"/>
    </row>
    <row r="817" spans="1:28" ht="16.5" customHeight="1" x14ac:dyDescent="0.25">
      <c r="A817" s="1"/>
      <c r="B817" s="6"/>
      <c r="C817" s="7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61"/>
      <c r="P817" s="261"/>
      <c r="Q817" s="261"/>
      <c r="R817" s="261"/>
      <c r="S817" s="261"/>
      <c r="T817" s="261"/>
      <c r="U817" s="261"/>
      <c r="V817" s="261"/>
      <c r="W817" s="261"/>
      <c r="X817" s="261"/>
      <c r="Y817" s="261"/>
      <c r="Z817" s="2"/>
      <c r="AA817" s="2"/>
      <c r="AB817" s="2"/>
    </row>
    <row r="818" spans="1:28" ht="16.5" customHeight="1" x14ac:dyDescent="0.25">
      <c r="A818" s="1"/>
      <c r="B818" s="6"/>
      <c r="C818" s="7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61"/>
      <c r="P818" s="261"/>
      <c r="Q818" s="261"/>
      <c r="R818" s="261"/>
      <c r="S818" s="261"/>
      <c r="T818" s="261"/>
      <c r="U818" s="261"/>
      <c r="V818" s="261"/>
      <c r="W818" s="261"/>
      <c r="X818" s="261"/>
      <c r="Y818" s="261"/>
      <c r="Z818" s="2"/>
      <c r="AA818" s="2"/>
      <c r="AB818" s="2"/>
    </row>
    <row r="819" spans="1:28" ht="16.5" customHeight="1" x14ac:dyDescent="0.25">
      <c r="A819" s="1"/>
      <c r="B819" s="6"/>
      <c r="C819" s="7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61"/>
      <c r="P819" s="261"/>
      <c r="Q819" s="261"/>
      <c r="R819" s="261"/>
      <c r="S819" s="261"/>
      <c r="T819" s="261"/>
      <c r="U819" s="261"/>
      <c r="V819" s="261"/>
      <c r="W819" s="261"/>
      <c r="X819" s="261"/>
      <c r="Y819" s="261"/>
      <c r="Z819" s="2"/>
      <c r="AA819" s="2"/>
      <c r="AB819" s="2"/>
    </row>
    <row r="820" spans="1:28" ht="16.5" customHeight="1" x14ac:dyDescent="0.25">
      <c r="A820" s="1"/>
      <c r="B820" s="6"/>
      <c r="C820" s="7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61"/>
      <c r="P820" s="261"/>
      <c r="Q820" s="261"/>
      <c r="R820" s="261"/>
      <c r="S820" s="261"/>
      <c r="T820" s="261"/>
      <c r="U820" s="261"/>
      <c r="V820" s="261"/>
      <c r="W820" s="261"/>
      <c r="X820" s="261"/>
      <c r="Y820" s="261"/>
      <c r="Z820" s="2"/>
      <c r="AA820" s="2"/>
      <c r="AB820" s="2"/>
    </row>
    <row r="821" spans="1:28" ht="16.5" customHeight="1" x14ac:dyDescent="0.25">
      <c r="A821" s="1"/>
      <c r="B821" s="6"/>
      <c r="C821" s="7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61"/>
      <c r="P821" s="261"/>
      <c r="Q821" s="261"/>
      <c r="R821" s="261"/>
      <c r="S821" s="261"/>
      <c r="T821" s="261"/>
      <c r="U821" s="261"/>
      <c r="V821" s="261"/>
      <c r="W821" s="261"/>
      <c r="X821" s="261"/>
      <c r="Y821" s="261"/>
      <c r="Z821" s="2"/>
      <c r="AA821" s="2"/>
      <c r="AB821" s="2"/>
    </row>
    <row r="822" spans="1:28" ht="16.5" customHeight="1" x14ac:dyDescent="0.25">
      <c r="A822" s="1"/>
      <c r="B822" s="6"/>
      <c r="C822" s="7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61"/>
      <c r="P822" s="261"/>
      <c r="Q822" s="261"/>
      <c r="R822" s="261"/>
      <c r="S822" s="261"/>
      <c r="T822" s="261"/>
      <c r="U822" s="261"/>
      <c r="V822" s="261"/>
      <c r="W822" s="261"/>
      <c r="X822" s="261"/>
      <c r="Y822" s="261"/>
      <c r="Z822" s="2"/>
      <c r="AA822" s="2"/>
      <c r="AB822" s="2"/>
    </row>
    <row r="823" spans="1:28" ht="16.5" customHeight="1" x14ac:dyDescent="0.25">
      <c r="A823" s="1"/>
      <c r="B823" s="6"/>
      <c r="C823" s="7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61"/>
      <c r="P823" s="261"/>
      <c r="Q823" s="261"/>
      <c r="R823" s="261"/>
      <c r="S823" s="261"/>
      <c r="T823" s="261"/>
      <c r="U823" s="261"/>
      <c r="V823" s="261"/>
      <c r="W823" s="261"/>
      <c r="X823" s="261"/>
      <c r="Y823" s="261"/>
      <c r="Z823" s="2"/>
      <c r="AA823" s="2"/>
      <c r="AB823" s="2"/>
    </row>
    <row r="824" spans="1:28" ht="16.5" customHeight="1" x14ac:dyDescent="0.25">
      <c r="A824" s="1"/>
      <c r="B824" s="6"/>
      <c r="C824" s="7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61"/>
      <c r="P824" s="261"/>
      <c r="Q824" s="261"/>
      <c r="R824" s="261"/>
      <c r="S824" s="261"/>
      <c r="T824" s="261"/>
      <c r="U824" s="261"/>
      <c r="V824" s="261"/>
      <c r="W824" s="261"/>
      <c r="X824" s="261"/>
      <c r="Y824" s="261"/>
      <c r="Z824" s="2"/>
      <c r="AA824" s="2"/>
      <c r="AB824" s="2"/>
    </row>
    <row r="825" spans="1:28" ht="16.5" customHeight="1" x14ac:dyDescent="0.25">
      <c r="A825" s="1"/>
      <c r="B825" s="6"/>
      <c r="C825" s="7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61"/>
      <c r="P825" s="261"/>
      <c r="Q825" s="261"/>
      <c r="R825" s="261"/>
      <c r="S825" s="261"/>
      <c r="T825" s="261"/>
      <c r="U825" s="261"/>
      <c r="V825" s="261"/>
      <c r="W825" s="261"/>
      <c r="X825" s="261"/>
      <c r="Y825" s="261"/>
      <c r="Z825" s="2"/>
      <c r="AA825" s="2"/>
      <c r="AB825" s="2"/>
    </row>
    <row r="826" spans="1:28" ht="16.5" customHeight="1" x14ac:dyDescent="0.25">
      <c r="A826" s="1"/>
      <c r="B826" s="6"/>
      <c r="C826" s="7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61"/>
      <c r="P826" s="261"/>
      <c r="Q826" s="261"/>
      <c r="R826" s="261"/>
      <c r="S826" s="261"/>
      <c r="T826" s="261"/>
      <c r="U826" s="261"/>
      <c r="V826" s="261"/>
      <c r="W826" s="261"/>
      <c r="X826" s="261"/>
      <c r="Y826" s="261"/>
      <c r="Z826" s="2"/>
      <c r="AA826" s="2"/>
      <c r="AB826" s="2"/>
    </row>
    <row r="827" spans="1:28" ht="16.5" customHeight="1" x14ac:dyDescent="0.25">
      <c r="A827" s="1"/>
      <c r="B827" s="6"/>
      <c r="C827" s="7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61"/>
      <c r="P827" s="261"/>
      <c r="Q827" s="261"/>
      <c r="R827" s="261"/>
      <c r="S827" s="261"/>
      <c r="T827" s="261"/>
      <c r="U827" s="261"/>
      <c r="V827" s="261"/>
      <c r="W827" s="261"/>
      <c r="X827" s="261"/>
      <c r="Y827" s="261"/>
      <c r="Z827" s="2"/>
      <c r="AA827" s="2"/>
      <c r="AB827" s="2"/>
    </row>
    <row r="828" spans="1:28" ht="16.5" customHeight="1" x14ac:dyDescent="0.25">
      <c r="A828" s="1"/>
      <c r="B828" s="6"/>
      <c r="C828" s="7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61"/>
      <c r="P828" s="261"/>
      <c r="Q828" s="261"/>
      <c r="R828" s="261"/>
      <c r="S828" s="261"/>
      <c r="T828" s="261"/>
      <c r="U828" s="261"/>
      <c r="V828" s="261"/>
      <c r="W828" s="261"/>
      <c r="X828" s="261"/>
      <c r="Y828" s="261"/>
      <c r="Z828" s="2"/>
      <c r="AA828" s="2"/>
      <c r="AB828" s="2"/>
    </row>
    <row r="829" spans="1:28" ht="16.5" customHeight="1" x14ac:dyDescent="0.25">
      <c r="A829" s="1"/>
      <c r="B829" s="6"/>
      <c r="C829" s="7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61"/>
      <c r="P829" s="261"/>
      <c r="Q829" s="261"/>
      <c r="R829" s="261"/>
      <c r="S829" s="261"/>
      <c r="T829" s="261"/>
      <c r="U829" s="261"/>
      <c r="V829" s="261"/>
      <c r="W829" s="261"/>
      <c r="X829" s="261"/>
      <c r="Y829" s="261"/>
      <c r="Z829" s="2"/>
      <c r="AA829" s="2"/>
      <c r="AB829" s="2"/>
    </row>
    <row r="830" spans="1:28" ht="16.5" customHeight="1" x14ac:dyDescent="0.25">
      <c r="A830" s="1"/>
      <c r="B830" s="6"/>
      <c r="C830" s="7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61"/>
      <c r="P830" s="261"/>
      <c r="Q830" s="261"/>
      <c r="R830" s="261"/>
      <c r="S830" s="261"/>
      <c r="T830" s="261"/>
      <c r="U830" s="261"/>
      <c r="V830" s="261"/>
      <c r="W830" s="261"/>
      <c r="X830" s="261"/>
      <c r="Y830" s="261"/>
      <c r="Z830" s="2"/>
      <c r="AA830" s="2"/>
      <c r="AB830" s="2"/>
    </row>
    <row r="831" spans="1:28" ht="16.5" customHeight="1" x14ac:dyDescent="0.25">
      <c r="A831" s="1"/>
      <c r="B831" s="6"/>
      <c r="C831" s="7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61"/>
      <c r="P831" s="261"/>
      <c r="Q831" s="261"/>
      <c r="R831" s="261"/>
      <c r="S831" s="261"/>
      <c r="T831" s="261"/>
      <c r="U831" s="261"/>
      <c r="V831" s="261"/>
      <c r="W831" s="261"/>
      <c r="X831" s="261"/>
      <c r="Y831" s="261"/>
      <c r="Z831" s="2"/>
      <c r="AA831" s="2"/>
      <c r="AB831" s="2"/>
    </row>
    <row r="832" spans="1:28" ht="16.5" customHeight="1" x14ac:dyDescent="0.25">
      <c r="A832" s="1"/>
      <c r="B832" s="6"/>
      <c r="C832" s="7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61"/>
      <c r="P832" s="261"/>
      <c r="Q832" s="261"/>
      <c r="R832" s="261"/>
      <c r="S832" s="261"/>
      <c r="T832" s="261"/>
      <c r="U832" s="261"/>
      <c r="V832" s="261"/>
      <c r="W832" s="261"/>
      <c r="X832" s="261"/>
      <c r="Y832" s="261"/>
      <c r="Z832" s="2"/>
      <c r="AA832" s="2"/>
      <c r="AB832" s="2"/>
    </row>
    <row r="833" spans="1:28" ht="16.5" customHeight="1" x14ac:dyDescent="0.25">
      <c r="A833" s="1"/>
      <c r="B833" s="6"/>
      <c r="C833" s="7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61"/>
      <c r="P833" s="261"/>
      <c r="Q833" s="261"/>
      <c r="R833" s="261"/>
      <c r="S833" s="261"/>
      <c r="T833" s="261"/>
      <c r="U833" s="261"/>
      <c r="V833" s="261"/>
      <c r="W833" s="261"/>
      <c r="X833" s="261"/>
      <c r="Y833" s="261"/>
      <c r="Z833" s="2"/>
      <c r="AA833" s="2"/>
      <c r="AB833" s="2"/>
    </row>
    <row r="834" spans="1:28" ht="16.5" customHeight="1" x14ac:dyDescent="0.25">
      <c r="A834" s="1"/>
      <c r="B834" s="6"/>
      <c r="C834" s="7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61"/>
      <c r="P834" s="261"/>
      <c r="Q834" s="261"/>
      <c r="R834" s="261"/>
      <c r="S834" s="261"/>
      <c r="T834" s="261"/>
      <c r="U834" s="261"/>
      <c r="V834" s="261"/>
      <c r="W834" s="261"/>
      <c r="X834" s="261"/>
      <c r="Y834" s="261"/>
      <c r="Z834" s="2"/>
      <c r="AA834" s="2"/>
      <c r="AB834" s="2"/>
    </row>
    <row r="835" spans="1:28" ht="16.5" customHeight="1" x14ac:dyDescent="0.25">
      <c r="A835" s="1"/>
      <c r="B835" s="6"/>
      <c r="C835" s="7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61"/>
      <c r="P835" s="261"/>
      <c r="Q835" s="261"/>
      <c r="R835" s="261"/>
      <c r="S835" s="261"/>
      <c r="T835" s="261"/>
      <c r="U835" s="261"/>
      <c r="V835" s="261"/>
      <c r="W835" s="261"/>
      <c r="X835" s="261"/>
      <c r="Y835" s="261"/>
      <c r="Z835" s="2"/>
      <c r="AA835" s="2"/>
      <c r="AB835" s="2"/>
    </row>
    <row r="836" spans="1:28" ht="16.5" customHeight="1" x14ac:dyDescent="0.25">
      <c r="A836" s="1"/>
      <c r="B836" s="6"/>
      <c r="C836" s="7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61"/>
      <c r="P836" s="261"/>
      <c r="Q836" s="261"/>
      <c r="R836" s="261"/>
      <c r="S836" s="261"/>
      <c r="T836" s="261"/>
      <c r="U836" s="261"/>
      <c r="V836" s="261"/>
      <c r="W836" s="261"/>
      <c r="X836" s="261"/>
      <c r="Y836" s="261"/>
      <c r="Z836" s="2"/>
      <c r="AA836" s="2"/>
      <c r="AB836" s="2"/>
    </row>
    <row r="837" spans="1:28" ht="16.5" customHeight="1" x14ac:dyDescent="0.25">
      <c r="A837" s="1"/>
      <c r="B837" s="6"/>
      <c r="C837" s="7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61"/>
      <c r="P837" s="261"/>
      <c r="Q837" s="261"/>
      <c r="R837" s="261"/>
      <c r="S837" s="261"/>
      <c r="T837" s="261"/>
      <c r="U837" s="261"/>
      <c r="V837" s="261"/>
      <c r="W837" s="261"/>
      <c r="X837" s="261"/>
      <c r="Y837" s="261"/>
      <c r="Z837" s="2"/>
      <c r="AA837" s="2"/>
      <c r="AB837" s="2"/>
    </row>
    <row r="838" spans="1:28" ht="16.5" customHeight="1" x14ac:dyDescent="0.25">
      <c r="A838" s="1"/>
      <c r="B838" s="6"/>
      <c r="C838" s="7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61"/>
      <c r="P838" s="261"/>
      <c r="Q838" s="261"/>
      <c r="R838" s="261"/>
      <c r="S838" s="261"/>
      <c r="T838" s="261"/>
      <c r="U838" s="261"/>
      <c r="V838" s="261"/>
      <c r="W838" s="261"/>
      <c r="X838" s="261"/>
      <c r="Y838" s="261"/>
      <c r="Z838" s="2"/>
      <c r="AA838" s="2"/>
      <c r="AB838" s="2"/>
    </row>
    <row r="839" spans="1:28" ht="16.5" customHeight="1" x14ac:dyDescent="0.25">
      <c r="A839" s="1"/>
      <c r="B839" s="6"/>
      <c r="C839" s="7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61"/>
      <c r="P839" s="261"/>
      <c r="Q839" s="261"/>
      <c r="R839" s="261"/>
      <c r="S839" s="261"/>
      <c r="T839" s="261"/>
      <c r="U839" s="261"/>
      <c r="V839" s="261"/>
      <c r="W839" s="261"/>
      <c r="X839" s="261"/>
      <c r="Y839" s="261"/>
      <c r="Z839" s="2"/>
      <c r="AA839" s="2"/>
      <c r="AB839" s="2"/>
    </row>
    <row r="840" spans="1:28" ht="16.5" customHeight="1" x14ac:dyDescent="0.25">
      <c r="A840" s="1"/>
      <c r="B840" s="6"/>
      <c r="C840" s="7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61"/>
      <c r="P840" s="261"/>
      <c r="Q840" s="261"/>
      <c r="R840" s="261"/>
      <c r="S840" s="261"/>
      <c r="T840" s="261"/>
      <c r="U840" s="261"/>
      <c r="V840" s="261"/>
      <c r="W840" s="261"/>
      <c r="X840" s="261"/>
      <c r="Y840" s="261"/>
      <c r="Z840" s="2"/>
      <c r="AA840" s="2"/>
      <c r="AB840" s="2"/>
    </row>
    <row r="841" spans="1:28" ht="16.5" customHeight="1" x14ac:dyDescent="0.25">
      <c r="A841" s="1"/>
      <c r="B841" s="6"/>
      <c r="C841" s="7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61"/>
      <c r="P841" s="261"/>
      <c r="Q841" s="261"/>
      <c r="R841" s="261"/>
      <c r="S841" s="261"/>
      <c r="T841" s="261"/>
      <c r="U841" s="261"/>
      <c r="V841" s="261"/>
      <c r="W841" s="261"/>
      <c r="X841" s="261"/>
      <c r="Y841" s="261"/>
      <c r="Z841" s="2"/>
      <c r="AA841" s="2"/>
      <c r="AB841" s="2"/>
    </row>
    <row r="842" spans="1:28" ht="16.5" customHeight="1" x14ac:dyDescent="0.25">
      <c r="A842" s="1"/>
      <c r="B842" s="6"/>
      <c r="C842" s="7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61"/>
      <c r="P842" s="261"/>
      <c r="Q842" s="261"/>
      <c r="R842" s="261"/>
      <c r="S842" s="261"/>
      <c r="T842" s="261"/>
      <c r="U842" s="261"/>
      <c r="V842" s="261"/>
      <c r="W842" s="261"/>
      <c r="X842" s="261"/>
      <c r="Y842" s="261"/>
      <c r="Z842" s="2"/>
      <c r="AA842" s="2"/>
      <c r="AB842" s="2"/>
    </row>
    <row r="843" spans="1:28" ht="16.5" customHeight="1" x14ac:dyDescent="0.25">
      <c r="A843" s="1"/>
      <c r="B843" s="6"/>
      <c r="C843" s="7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61"/>
      <c r="P843" s="261"/>
      <c r="Q843" s="261"/>
      <c r="R843" s="261"/>
      <c r="S843" s="261"/>
      <c r="T843" s="261"/>
      <c r="U843" s="261"/>
      <c r="V843" s="261"/>
      <c r="W843" s="261"/>
      <c r="X843" s="261"/>
      <c r="Y843" s="261"/>
      <c r="Z843" s="2"/>
      <c r="AA843" s="2"/>
      <c r="AB843" s="2"/>
    </row>
    <row r="844" spans="1:28" ht="16.5" customHeight="1" x14ac:dyDescent="0.25">
      <c r="A844" s="1"/>
      <c r="B844" s="6"/>
      <c r="C844" s="7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61"/>
      <c r="P844" s="261"/>
      <c r="Q844" s="261"/>
      <c r="R844" s="261"/>
      <c r="S844" s="261"/>
      <c r="T844" s="261"/>
      <c r="U844" s="261"/>
      <c r="V844" s="261"/>
      <c r="W844" s="261"/>
      <c r="X844" s="261"/>
      <c r="Y844" s="261"/>
      <c r="Z844" s="2"/>
      <c r="AA844" s="2"/>
      <c r="AB844" s="2"/>
    </row>
    <row r="845" spans="1:28" ht="16.5" customHeight="1" x14ac:dyDescent="0.25">
      <c r="A845" s="1"/>
      <c r="B845" s="6"/>
      <c r="C845" s="7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61"/>
      <c r="P845" s="261"/>
      <c r="Q845" s="261"/>
      <c r="R845" s="261"/>
      <c r="S845" s="261"/>
      <c r="T845" s="261"/>
      <c r="U845" s="261"/>
      <c r="V845" s="261"/>
      <c r="W845" s="261"/>
      <c r="X845" s="261"/>
      <c r="Y845" s="261"/>
      <c r="Z845" s="2"/>
      <c r="AA845" s="2"/>
      <c r="AB845" s="2"/>
    </row>
    <row r="846" spans="1:28" ht="16.5" customHeight="1" x14ac:dyDescent="0.25">
      <c r="A846" s="1"/>
      <c r="B846" s="6"/>
      <c r="C846" s="7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61"/>
      <c r="P846" s="261"/>
      <c r="Q846" s="261"/>
      <c r="R846" s="261"/>
      <c r="S846" s="261"/>
      <c r="T846" s="261"/>
      <c r="U846" s="261"/>
      <c r="V846" s="261"/>
      <c r="W846" s="261"/>
      <c r="X846" s="261"/>
      <c r="Y846" s="261"/>
      <c r="Z846" s="2"/>
      <c r="AA846" s="2"/>
      <c r="AB846" s="2"/>
    </row>
    <row r="847" spans="1:28" ht="16.5" customHeight="1" x14ac:dyDescent="0.25">
      <c r="A847" s="1"/>
      <c r="B847" s="6"/>
      <c r="C847" s="7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61"/>
      <c r="P847" s="261"/>
      <c r="Q847" s="261"/>
      <c r="R847" s="261"/>
      <c r="S847" s="261"/>
      <c r="T847" s="261"/>
      <c r="U847" s="261"/>
      <c r="V847" s="261"/>
      <c r="W847" s="261"/>
      <c r="X847" s="261"/>
      <c r="Y847" s="261"/>
      <c r="Z847" s="2"/>
      <c r="AA847" s="2"/>
      <c r="AB847" s="2"/>
    </row>
    <row r="848" spans="1:28" ht="16.5" customHeight="1" x14ac:dyDescent="0.25">
      <c r="A848" s="1"/>
      <c r="B848" s="6"/>
      <c r="C848" s="7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61"/>
      <c r="P848" s="261"/>
      <c r="Q848" s="261"/>
      <c r="R848" s="261"/>
      <c r="S848" s="261"/>
      <c r="T848" s="261"/>
      <c r="U848" s="261"/>
      <c r="V848" s="261"/>
      <c r="W848" s="261"/>
      <c r="X848" s="261"/>
      <c r="Y848" s="261"/>
      <c r="Z848" s="2"/>
      <c r="AA848" s="2"/>
      <c r="AB848" s="2"/>
    </row>
    <row r="849" spans="1:28" ht="16.5" customHeight="1" x14ac:dyDescent="0.25">
      <c r="A849" s="1"/>
      <c r="B849" s="6"/>
      <c r="C849" s="7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61"/>
      <c r="P849" s="261"/>
      <c r="Q849" s="261"/>
      <c r="R849" s="261"/>
      <c r="S849" s="261"/>
      <c r="T849" s="261"/>
      <c r="U849" s="261"/>
      <c r="V849" s="261"/>
      <c r="W849" s="261"/>
      <c r="X849" s="261"/>
      <c r="Y849" s="261"/>
      <c r="Z849" s="2"/>
      <c r="AA849" s="2"/>
      <c r="AB849" s="2"/>
    </row>
    <row r="850" spans="1:28" ht="16.5" customHeight="1" x14ac:dyDescent="0.25">
      <c r="A850" s="1"/>
      <c r="B850" s="6"/>
      <c r="C850" s="7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61"/>
      <c r="P850" s="261"/>
      <c r="Q850" s="261"/>
      <c r="R850" s="261"/>
      <c r="S850" s="261"/>
      <c r="T850" s="261"/>
      <c r="U850" s="261"/>
      <c r="V850" s="261"/>
      <c r="W850" s="261"/>
      <c r="X850" s="261"/>
      <c r="Y850" s="261"/>
      <c r="Z850" s="2"/>
      <c r="AA850" s="2"/>
      <c r="AB850" s="2"/>
    </row>
    <row r="851" spans="1:28" ht="16.5" customHeight="1" x14ac:dyDescent="0.25">
      <c r="A851" s="1"/>
      <c r="B851" s="6"/>
      <c r="C851" s="7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61"/>
      <c r="P851" s="261"/>
      <c r="Q851" s="261"/>
      <c r="R851" s="261"/>
      <c r="S851" s="261"/>
      <c r="T851" s="261"/>
      <c r="U851" s="261"/>
      <c r="V851" s="261"/>
      <c r="W851" s="261"/>
      <c r="X851" s="261"/>
      <c r="Y851" s="261"/>
      <c r="Z851" s="2"/>
      <c r="AA851" s="2"/>
      <c r="AB851" s="2"/>
    </row>
    <row r="852" spans="1:28" ht="16.5" customHeight="1" x14ac:dyDescent="0.25">
      <c r="A852" s="1"/>
      <c r="B852" s="6"/>
      <c r="C852" s="7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61"/>
      <c r="P852" s="261"/>
      <c r="Q852" s="261"/>
      <c r="R852" s="261"/>
      <c r="S852" s="261"/>
      <c r="T852" s="261"/>
      <c r="U852" s="261"/>
      <c r="V852" s="261"/>
      <c r="W852" s="261"/>
      <c r="X852" s="261"/>
      <c r="Y852" s="261"/>
      <c r="Z852" s="2"/>
      <c r="AA852" s="2"/>
      <c r="AB852" s="2"/>
    </row>
    <row r="853" spans="1:28" ht="16.5" customHeight="1" x14ac:dyDescent="0.25">
      <c r="A853" s="1"/>
      <c r="B853" s="6"/>
      <c r="C853" s="7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61"/>
      <c r="P853" s="261"/>
      <c r="Q853" s="261"/>
      <c r="R853" s="261"/>
      <c r="S853" s="261"/>
      <c r="T853" s="261"/>
      <c r="U853" s="261"/>
      <c r="V853" s="261"/>
      <c r="W853" s="261"/>
      <c r="X853" s="261"/>
      <c r="Y853" s="261"/>
      <c r="Z853" s="2"/>
      <c r="AA853" s="2"/>
      <c r="AB853" s="2"/>
    </row>
    <row r="854" spans="1:28" ht="16.5" customHeight="1" x14ac:dyDescent="0.25">
      <c r="A854" s="1"/>
      <c r="B854" s="6"/>
      <c r="C854" s="7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61"/>
      <c r="P854" s="261"/>
      <c r="Q854" s="261"/>
      <c r="R854" s="261"/>
      <c r="S854" s="261"/>
      <c r="T854" s="261"/>
      <c r="U854" s="261"/>
      <c r="V854" s="261"/>
      <c r="W854" s="261"/>
      <c r="X854" s="261"/>
      <c r="Y854" s="261"/>
      <c r="Z854" s="2"/>
      <c r="AA854" s="2"/>
      <c r="AB854" s="2"/>
    </row>
    <row r="855" spans="1:28" ht="16.5" customHeight="1" x14ac:dyDescent="0.25">
      <c r="A855" s="1"/>
      <c r="B855" s="6"/>
      <c r="C855" s="7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61"/>
      <c r="P855" s="261"/>
      <c r="Q855" s="261"/>
      <c r="R855" s="261"/>
      <c r="S855" s="261"/>
      <c r="T855" s="261"/>
      <c r="U855" s="261"/>
      <c r="V855" s="261"/>
      <c r="W855" s="261"/>
      <c r="X855" s="261"/>
      <c r="Y855" s="261"/>
      <c r="Z855" s="2"/>
      <c r="AA855" s="2"/>
      <c r="AB855" s="2"/>
    </row>
    <row r="856" spans="1:28" ht="16.5" customHeight="1" x14ac:dyDescent="0.25">
      <c r="A856" s="1"/>
      <c r="B856" s="6"/>
      <c r="C856" s="7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61"/>
      <c r="P856" s="261"/>
      <c r="Q856" s="261"/>
      <c r="R856" s="261"/>
      <c r="S856" s="261"/>
      <c r="T856" s="261"/>
      <c r="U856" s="261"/>
      <c r="V856" s="261"/>
      <c r="W856" s="261"/>
      <c r="X856" s="261"/>
      <c r="Y856" s="261"/>
      <c r="Z856" s="2"/>
      <c r="AA856" s="2"/>
      <c r="AB856" s="2"/>
    </row>
    <row r="857" spans="1:28" ht="16.5" customHeight="1" x14ac:dyDescent="0.25">
      <c r="A857" s="1"/>
      <c r="B857" s="6"/>
      <c r="C857" s="7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61"/>
      <c r="P857" s="261"/>
      <c r="Q857" s="261"/>
      <c r="R857" s="261"/>
      <c r="S857" s="261"/>
      <c r="T857" s="261"/>
      <c r="U857" s="261"/>
      <c r="V857" s="261"/>
      <c r="W857" s="261"/>
      <c r="X857" s="261"/>
      <c r="Y857" s="261"/>
      <c r="Z857" s="2"/>
      <c r="AA857" s="2"/>
      <c r="AB857" s="2"/>
    </row>
    <row r="858" spans="1:28" ht="16.5" customHeight="1" x14ac:dyDescent="0.25">
      <c r="A858" s="1"/>
      <c r="B858" s="6"/>
      <c r="C858" s="7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61"/>
      <c r="P858" s="261"/>
      <c r="Q858" s="261"/>
      <c r="R858" s="261"/>
      <c r="S858" s="261"/>
      <c r="T858" s="261"/>
      <c r="U858" s="261"/>
      <c r="V858" s="261"/>
      <c r="W858" s="261"/>
      <c r="X858" s="261"/>
      <c r="Y858" s="261"/>
      <c r="Z858" s="2"/>
      <c r="AA858" s="2"/>
      <c r="AB858" s="2"/>
    </row>
    <row r="859" spans="1:28" ht="16.5" customHeight="1" x14ac:dyDescent="0.25">
      <c r="A859" s="1"/>
      <c r="B859" s="6"/>
      <c r="C859" s="7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61"/>
      <c r="P859" s="261"/>
      <c r="Q859" s="261"/>
      <c r="R859" s="261"/>
      <c r="S859" s="261"/>
      <c r="T859" s="261"/>
      <c r="U859" s="261"/>
      <c r="V859" s="261"/>
      <c r="W859" s="261"/>
      <c r="X859" s="261"/>
      <c r="Y859" s="261"/>
      <c r="Z859" s="2"/>
      <c r="AA859" s="2"/>
      <c r="AB859" s="2"/>
    </row>
    <row r="860" spans="1:28" ht="16.5" customHeight="1" x14ac:dyDescent="0.25">
      <c r="A860" s="1"/>
      <c r="B860" s="6"/>
      <c r="C860" s="7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61"/>
      <c r="P860" s="261"/>
      <c r="Q860" s="261"/>
      <c r="R860" s="261"/>
      <c r="S860" s="261"/>
      <c r="T860" s="261"/>
      <c r="U860" s="261"/>
      <c r="V860" s="261"/>
      <c r="W860" s="261"/>
      <c r="X860" s="261"/>
      <c r="Y860" s="261"/>
      <c r="Z860" s="2"/>
      <c r="AA860" s="2"/>
      <c r="AB860" s="2"/>
    </row>
    <row r="861" spans="1:28" ht="16.5" customHeight="1" x14ac:dyDescent="0.25">
      <c r="A861" s="1"/>
      <c r="B861" s="6"/>
      <c r="C861" s="7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61"/>
      <c r="P861" s="261"/>
      <c r="Q861" s="261"/>
      <c r="R861" s="261"/>
      <c r="S861" s="261"/>
      <c r="T861" s="261"/>
      <c r="U861" s="261"/>
      <c r="V861" s="261"/>
      <c r="W861" s="261"/>
      <c r="X861" s="261"/>
      <c r="Y861" s="261"/>
      <c r="Z861" s="2"/>
      <c r="AA861" s="2"/>
      <c r="AB861" s="2"/>
    </row>
    <row r="862" spans="1:28" ht="16.5" customHeight="1" x14ac:dyDescent="0.25">
      <c r="A862" s="1"/>
      <c r="B862" s="6"/>
      <c r="C862" s="7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61"/>
      <c r="P862" s="261"/>
      <c r="Q862" s="261"/>
      <c r="R862" s="261"/>
      <c r="S862" s="261"/>
      <c r="T862" s="261"/>
      <c r="U862" s="261"/>
      <c r="V862" s="261"/>
      <c r="W862" s="261"/>
      <c r="X862" s="261"/>
      <c r="Y862" s="261"/>
      <c r="Z862" s="2"/>
      <c r="AA862" s="2"/>
      <c r="AB862" s="2"/>
    </row>
    <row r="863" spans="1:28" ht="16.5" customHeight="1" x14ac:dyDescent="0.25">
      <c r="A863" s="1"/>
      <c r="B863" s="6"/>
      <c r="C863" s="7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61"/>
      <c r="P863" s="261"/>
      <c r="Q863" s="261"/>
      <c r="R863" s="261"/>
      <c r="S863" s="261"/>
      <c r="T863" s="261"/>
      <c r="U863" s="261"/>
      <c r="V863" s="261"/>
      <c r="W863" s="261"/>
      <c r="X863" s="261"/>
      <c r="Y863" s="261"/>
      <c r="Z863" s="2"/>
      <c r="AA863" s="2"/>
      <c r="AB863" s="2"/>
    </row>
    <row r="864" spans="1:28" ht="16.5" customHeight="1" x14ac:dyDescent="0.25">
      <c r="A864" s="1"/>
      <c r="B864" s="6"/>
      <c r="C864" s="7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61"/>
      <c r="P864" s="261"/>
      <c r="Q864" s="261"/>
      <c r="R864" s="261"/>
      <c r="S864" s="261"/>
      <c r="T864" s="261"/>
      <c r="U864" s="261"/>
      <c r="V864" s="261"/>
      <c r="W864" s="261"/>
      <c r="X864" s="261"/>
      <c r="Y864" s="261"/>
      <c r="Z864" s="2"/>
      <c r="AA864" s="2"/>
      <c r="AB864" s="2"/>
    </row>
    <row r="865" spans="1:28" ht="16.5" customHeight="1" x14ac:dyDescent="0.25">
      <c r="A865" s="1"/>
      <c r="B865" s="6"/>
      <c r="C865" s="7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61"/>
      <c r="P865" s="261"/>
      <c r="Q865" s="261"/>
      <c r="R865" s="261"/>
      <c r="S865" s="261"/>
      <c r="T865" s="261"/>
      <c r="U865" s="261"/>
      <c r="V865" s="261"/>
      <c r="W865" s="261"/>
      <c r="X865" s="261"/>
      <c r="Y865" s="261"/>
      <c r="Z865" s="2"/>
      <c r="AA865" s="2"/>
      <c r="AB865" s="2"/>
    </row>
    <row r="866" spans="1:28" ht="16.5" customHeight="1" x14ac:dyDescent="0.25">
      <c r="A866" s="1"/>
      <c r="B866" s="6"/>
      <c r="C866" s="7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61"/>
      <c r="P866" s="261"/>
      <c r="Q866" s="261"/>
      <c r="R866" s="261"/>
      <c r="S866" s="261"/>
      <c r="T866" s="261"/>
      <c r="U866" s="261"/>
      <c r="V866" s="261"/>
      <c r="W866" s="261"/>
      <c r="X866" s="261"/>
      <c r="Y866" s="261"/>
      <c r="Z866" s="2"/>
      <c r="AA866" s="2"/>
      <c r="AB866" s="2"/>
    </row>
    <row r="867" spans="1:28" ht="16.5" customHeight="1" x14ac:dyDescent="0.25">
      <c r="A867" s="1"/>
      <c r="B867" s="6"/>
      <c r="C867" s="7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61"/>
      <c r="P867" s="261"/>
      <c r="Q867" s="261"/>
      <c r="R867" s="261"/>
      <c r="S867" s="261"/>
      <c r="T867" s="261"/>
      <c r="U867" s="261"/>
      <c r="V867" s="261"/>
      <c r="W867" s="261"/>
      <c r="X867" s="261"/>
      <c r="Y867" s="261"/>
      <c r="Z867" s="2"/>
      <c r="AA867" s="2"/>
      <c r="AB867" s="2"/>
    </row>
    <row r="868" spans="1:28" ht="16.5" customHeight="1" x14ac:dyDescent="0.25">
      <c r="A868" s="1"/>
      <c r="B868" s="6"/>
      <c r="C868" s="7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61"/>
      <c r="P868" s="261"/>
      <c r="Q868" s="261"/>
      <c r="R868" s="261"/>
      <c r="S868" s="261"/>
      <c r="T868" s="261"/>
      <c r="U868" s="261"/>
      <c r="V868" s="261"/>
      <c r="W868" s="261"/>
      <c r="X868" s="261"/>
      <c r="Y868" s="261"/>
      <c r="Z868" s="2"/>
      <c r="AA868" s="2"/>
      <c r="AB868" s="2"/>
    </row>
    <row r="869" spans="1:28" ht="16.5" customHeight="1" x14ac:dyDescent="0.25">
      <c r="A869" s="1"/>
      <c r="B869" s="6"/>
      <c r="C869" s="7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61"/>
      <c r="P869" s="261"/>
      <c r="Q869" s="261"/>
      <c r="R869" s="261"/>
      <c r="S869" s="261"/>
      <c r="T869" s="261"/>
      <c r="U869" s="261"/>
      <c r="V869" s="261"/>
      <c r="W869" s="261"/>
      <c r="X869" s="261"/>
      <c r="Y869" s="261"/>
      <c r="Z869" s="2"/>
      <c r="AA869" s="2"/>
      <c r="AB869" s="2"/>
    </row>
    <row r="870" spans="1:28" ht="16.5" customHeight="1" x14ac:dyDescent="0.25">
      <c r="A870" s="1"/>
      <c r="B870" s="6"/>
      <c r="C870" s="7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61"/>
      <c r="P870" s="261"/>
      <c r="Q870" s="261"/>
      <c r="R870" s="261"/>
      <c r="S870" s="261"/>
      <c r="T870" s="261"/>
      <c r="U870" s="261"/>
      <c r="V870" s="261"/>
      <c r="W870" s="261"/>
      <c r="X870" s="261"/>
      <c r="Y870" s="261"/>
      <c r="Z870" s="2"/>
      <c r="AA870" s="2"/>
      <c r="AB870" s="2"/>
    </row>
    <row r="871" spans="1:28" ht="16.5" customHeight="1" x14ac:dyDescent="0.25">
      <c r="A871" s="1"/>
      <c r="B871" s="6"/>
      <c r="C871" s="7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61"/>
      <c r="P871" s="261"/>
      <c r="Q871" s="261"/>
      <c r="R871" s="261"/>
      <c r="S871" s="261"/>
      <c r="T871" s="261"/>
      <c r="U871" s="261"/>
      <c r="V871" s="261"/>
      <c r="W871" s="261"/>
      <c r="X871" s="261"/>
      <c r="Y871" s="261"/>
      <c r="Z871" s="2"/>
      <c r="AA871" s="2"/>
      <c r="AB871" s="2"/>
    </row>
    <row r="872" spans="1:28" ht="16.5" customHeight="1" x14ac:dyDescent="0.25">
      <c r="A872" s="1"/>
      <c r="B872" s="6"/>
      <c r="C872" s="7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61"/>
      <c r="P872" s="261"/>
      <c r="Q872" s="261"/>
      <c r="R872" s="261"/>
      <c r="S872" s="261"/>
      <c r="T872" s="261"/>
      <c r="U872" s="261"/>
      <c r="V872" s="261"/>
      <c r="W872" s="261"/>
      <c r="X872" s="261"/>
      <c r="Y872" s="261"/>
      <c r="Z872" s="2"/>
      <c r="AA872" s="2"/>
      <c r="AB872" s="2"/>
    </row>
    <row r="873" spans="1:28" ht="16.5" customHeight="1" x14ac:dyDescent="0.25">
      <c r="A873" s="1"/>
      <c r="B873" s="6"/>
      <c r="C873" s="7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61"/>
      <c r="P873" s="261"/>
      <c r="Q873" s="261"/>
      <c r="R873" s="261"/>
      <c r="S873" s="261"/>
      <c r="T873" s="261"/>
      <c r="U873" s="261"/>
      <c r="V873" s="261"/>
      <c r="W873" s="261"/>
      <c r="X873" s="261"/>
      <c r="Y873" s="261"/>
      <c r="Z873" s="2"/>
      <c r="AA873" s="2"/>
      <c r="AB873" s="2"/>
    </row>
    <row r="874" spans="1:28" ht="16.5" customHeight="1" x14ac:dyDescent="0.25">
      <c r="A874" s="1"/>
      <c r="B874" s="6"/>
      <c r="C874" s="7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61"/>
      <c r="P874" s="261"/>
      <c r="Q874" s="261"/>
      <c r="R874" s="261"/>
      <c r="S874" s="261"/>
      <c r="T874" s="261"/>
      <c r="U874" s="261"/>
      <c r="V874" s="261"/>
      <c r="W874" s="261"/>
      <c r="X874" s="261"/>
      <c r="Y874" s="261"/>
      <c r="Z874" s="2"/>
      <c r="AA874" s="2"/>
      <c r="AB874" s="2"/>
    </row>
    <row r="875" spans="1:28" ht="16.5" customHeight="1" x14ac:dyDescent="0.25">
      <c r="A875" s="1"/>
      <c r="B875" s="6"/>
      <c r="C875" s="7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61"/>
      <c r="P875" s="261"/>
      <c r="Q875" s="261"/>
      <c r="R875" s="261"/>
      <c r="S875" s="261"/>
      <c r="T875" s="261"/>
      <c r="U875" s="261"/>
      <c r="V875" s="261"/>
      <c r="W875" s="261"/>
      <c r="X875" s="261"/>
      <c r="Y875" s="261"/>
      <c r="Z875" s="2"/>
      <c r="AA875" s="2"/>
      <c r="AB875" s="2"/>
    </row>
    <row r="876" spans="1:28" ht="16.5" customHeight="1" x14ac:dyDescent="0.25">
      <c r="A876" s="1"/>
      <c r="B876" s="6"/>
      <c r="C876" s="7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61"/>
      <c r="P876" s="261"/>
      <c r="Q876" s="261"/>
      <c r="R876" s="261"/>
      <c r="S876" s="261"/>
      <c r="T876" s="261"/>
      <c r="U876" s="261"/>
      <c r="V876" s="261"/>
      <c r="W876" s="261"/>
      <c r="X876" s="261"/>
      <c r="Y876" s="261"/>
      <c r="Z876" s="2"/>
      <c r="AA876" s="2"/>
      <c r="AB876" s="2"/>
    </row>
    <row r="877" spans="1:28" ht="16.5" customHeight="1" x14ac:dyDescent="0.25">
      <c r="A877" s="1"/>
      <c r="B877" s="6"/>
      <c r="C877" s="7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61"/>
      <c r="P877" s="261"/>
      <c r="Q877" s="261"/>
      <c r="R877" s="261"/>
      <c r="S877" s="261"/>
      <c r="T877" s="261"/>
      <c r="U877" s="261"/>
      <c r="V877" s="261"/>
      <c r="W877" s="261"/>
      <c r="X877" s="261"/>
      <c r="Y877" s="261"/>
      <c r="Z877" s="2"/>
      <c r="AA877" s="2"/>
      <c r="AB877" s="2"/>
    </row>
    <row r="878" spans="1:28" ht="16.5" customHeight="1" x14ac:dyDescent="0.25">
      <c r="A878" s="1"/>
      <c r="B878" s="6"/>
      <c r="C878" s="7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61"/>
      <c r="P878" s="261"/>
      <c r="Q878" s="261"/>
      <c r="R878" s="261"/>
      <c r="S878" s="261"/>
      <c r="T878" s="261"/>
      <c r="U878" s="261"/>
      <c r="V878" s="261"/>
      <c r="W878" s="261"/>
      <c r="X878" s="261"/>
      <c r="Y878" s="261"/>
      <c r="Z878" s="2"/>
      <c r="AA878" s="2"/>
      <c r="AB878" s="2"/>
    </row>
    <row r="879" spans="1:28" ht="16.5" customHeight="1" x14ac:dyDescent="0.25">
      <c r="A879" s="1"/>
      <c r="B879" s="6"/>
      <c r="C879" s="7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61"/>
      <c r="P879" s="261"/>
      <c r="Q879" s="261"/>
      <c r="R879" s="261"/>
      <c r="S879" s="261"/>
      <c r="T879" s="261"/>
      <c r="U879" s="261"/>
      <c r="V879" s="261"/>
      <c r="W879" s="261"/>
      <c r="X879" s="261"/>
      <c r="Y879" s="261"/>
      <c r="Z879" s="2"/>
      <c r="AA879" s="2"/>
      <c r="AB879" s="2"/>
    </row>
    <row r="880" spans="1:28" ht="16.5" customHeight="1" x14ac:dyDescent="0.25">
      <c r="A880" s="1"/>
      <c r="B880" s="6"/>
      <c r="C880" s="7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61"/>
      <c r="P880" s="261"/>
      <c r="Q880" s="261"/>
      <c r="R880" s="261"/>
      <c r="S880" s="261"/>
      <c r="T880" s="261"/>
      <c r="U880" s="261"/>
      <c r="V880" s="261"/>
      <c r="W880" s="261"/>
      <c r="X880" s="261"/>
      <c r="Y880" s="261"/>
      <c r="Z880" s="2"/>
      <c r="AA880" s="2"/>
      <c r="AB880" s="2"/>
    </row>
    <row r="881" spans="1:28" ht="16.5" customHeight="1" x14ac:dyDescent="0.25">
      <c r="A881" s="1"/>
      <c r="B881" s="6"/>
      <c r="C881" s="7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61"/>
      <c r="P881" s="261"/>
      <c r="Q881" s="261"/>
      <c r="R881" s="261"/>
      <c r="S881" s="261"/>
      <c r="T881" s="261"/>
      <c r="U881" s="261"/>
      <c r="V881" s="261"/>
      <c r="W881" s="261"/>
      <c r="X881" s="261"/>
      <c r="Y881" s="261"/>
      <c r="Z881" s="2"/>
      <c r="AA881" s="2"/>
      <c r="AB881" s="2"/>
    </row>
    <row r="882" spans="1:28" ht="16.5" customHeight="1" x14ac:dyDescent="0.25">
      <c r="A882" s="1"/>
      <c r="B882" s="6"/>
      <c r="C882" s="7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61"/>
      <c r="P882" s="261"/>
      <c r="Q882" s="261"/>
      <c r="R882" s="261"/>
      <c r="S882" s="261"/>
      <c r="T882" s="261"/>
      <c r="U882" s="261"/>
      <c r="V882" s="261"/>
      <c r="W882" s="261"/>
      <c r="X882" s="261"/>
      <c r="Y882" s="261"/>
      <c r="Z882" s="2"/>
      <c r="AA882" s="2"/>
      <c r="AB882" s="2"/>
    </row>
    <row r="883" spans="1:28" ht="16.5" customHeight="1" x14ac:dyDescent="0.25">
      <c r="A883" s="1"/>
      <c r="B883" s="6"/>
      <c r="C883" s="7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61"/>
      <c r="P883" s="261"/>
      <c r="Q883" s="261"/>
      <c r="R883" s="261"/>
      <c r="S883" s="261"/>
      <c r="T883" s="261"/>
      <c r="U883" s="261"/>
      <c r="V883" s="261"/>
      <c r="W883" s="261"/>
      <c r="X883" s="261"/>
      <c r="Y883" s="261"/>
      <c r="Z883" s="2"/>
      <c r="AA883" s="2"/>
      <c r="AB883" s="2"/>
    </row>
    <row r="884" spans="1:28" ht="16.5" customHeight="1" x14ac:dyDescent="0.25">
      <c r="A884" s="1"/>
      <c r="B884" s="6"/>
      <c r="C884" s="7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61"/>
      <c r="P884" s="261"/>
      <c r="Q884" s="261"/>
      <c r="R884" s="261"/>
      <c r="S884" s="261"/>
      <c r="T884" s="261"/>
      <c r="U884" s="261"/>
      <c r="V884" s="261"/>
      <c r="W884" s="261"/>
      <c r="X884" s="261"/>
      <c r="Y884" s="261"/>
      <c r="Z884" s="2"/>
      <c r="AA884" s="2"/>
      <c r="AB884" s="2"/>
    </row>
    <row r="885" spans="1:28" ht="16.5" customHeight="1" x14ac:dyDescent="0.25">
      <c r="A885" s="1"/>
      <c r="B885" s="6"/>
      <c r="C885" s="7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61"/>
      <c r="P885" s="261"/>
      <c r="Q885" s="261"/>
      <c r="R885" s="261"/>
      <c r="S885" s="261"/>
      <c r="T885" s="261"/>
      <c r="U885" s="261"/>
      <c r="V885" s="261"/>
      <c r="W885" s="261"/>
      <c r="X885" s="261"/>
      <c r="Y885" s="261"/>
      <c r="Z885" s="2"/>
      <c r="AA885" s="2"/>
      <c r="AB885" s="2"/>
    </row>
    <row r="886" spans="1:28" ht="16.5" customHeight="1" x14ac:dyDescent="0.25">
      <c r="A886" s="1"/>
      <c r="B886" s="6"/>
      <c r="C886" s="7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61"/>
      <c r="P886" s="261"/>
      <c r="Q886" s="261"/>
      <c r="R886" s="261"/>
      <c r="S886" s="261"/>
      <c r="T886" s="261"/>
      <c r="U886" s="261"/>
      <c r="V886" s="261"/>
      <c r="W886" s="261"/>
      <c r="X886" s="261"/>
      <c r="Y886" s="261"/>
      <c r="Z886" s="2"/>
      <c r="AA886" s="2"/>
      <c r="AB886" s="2"/>
    </row>
    <row r="887" spans="1:28" ht="16.5" customHeight="1" x14ac:dyDescent="0.25">
      <c r="A887" s="1"/>
      <c r="B887" s="6"/>
      <c r="C887" s="7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61"/>
      <c r="P887" s="261"/>
      <c r="Q887" s="261"/>
      <c r="R887" s="261"/>
      <c r="S887" s="261"/>
      <c r="T887" s="261"/>
      <c r="U887" s="261"/>
      <c r="V887" s="261"/>
      <c r="W887" s="261"/>
      <c r="X887" s="261"/>
      <c r="Y887" s="261"/>
      <c r="Z887" s="2"/>
      <c r="AA887" s="2"/>
      <c r="AB887" s="2"/>
    </row>
    <row r="888" spans="1:28" ht="16.5" customHeight="1" x14ac:dyDescent="0.25">
      <c r="A888" s="1"/>
      <c r="B888" s="6"/>
      <c r="C888" s="7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61"/>
      <c r="P888" s="261"/>
      <c r="Q888" s="261"/>
      <c r="R888" s="261"/>
      <c r="S888" s="261"/>
      <c r="T888" s="261"/>
      <c r="U888" s="261"/>
      <c r="V888" s="261"/>
      <c r="W888" s="261"/>
      <c r="X888" s="261"/>
      <c r="Y888" s="261"/>
      <c r="Z888" s="2"/>
      <c r="AA888" s="2"/>
      <c r="AB888" s="2"/>
    </row>
    <row r="889" spans="1:28" ht="16.5" customHeight="1" x14ac:dyDescent="0.25">
      <c r="A889" s="1"/>
      <c r="B889" s="6"/>
      <c r="C889" s="7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61"/>
      <c r="P889" s="261"/>
      <c r="Q889" s="261"/>
      <c r="R889" s="261"/>
      <c r="S889" s="261"/>
      <c r="T889" s="261"/>
      <c r="U889" s="261"/>
      <c r="V889" s="261"/>
      <c r="W889" s="261"/>
      <c r="X889" s="261"/>
      <c r="Y889" s="261"/>
      <c r="Z889" s="2"/>
      <c r="AA889" s="2"/>
      <c r="AB889" s="2"/>
    </row>
    <row r="890" spans="1:28" ht="16.5" customHeight="1" x14ac:dyDescent="0.25">
      <c r="A890" s="1"/>
      <c r="B890" s="6"/>
      <c r="C890" s="7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61"/>
      <c r="P890" s="261"/>
      <c r="Q890" s="261"/>
      <c r="R890" s="261"/>
      <c r="S890" s="261"/>
      <c r="T890" s="261"/>
      <c r="U890" s="261"/>
      <c r="V890" s="261"/>
      <c r="W890" s="261"/>
      <c r="X890" s="261"/>
      <c r="Y890" s="261"/>
      <c r="Z890" s="2"/>
      <c r="AA890" s="2"/>
      <c r="AB890" s="2"/>
    </row>
    <row r="891" spans="1:28" ht="16.5" customHeight="1" x14ac:dyDescent="0.25">
      <c r="A891" s="1"/>
      <c r="B891" s="6"/>
      <c r="C891" s="7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61"/>
      <c r="P891" s="261"/>
      <c r="Q891" s="261"/>
      <c r="R891" s="261"/>
      <c r="S891" s="261"/>
      <c r="T891" s="261"/>
      <c r="U891" s="261"/>
      <c r="V891" s="261"/>
      <c r="W891" s="261"/>
      <c r="X891" s="261"/>
      <c r="Y891" s="261"/>
      <c r="Z891" s="2"/>
      <c r="AA891" s="2"/>
      <c r="AB891" s="2"/>
    </row>
    <row r="892" spans="1:28" ht="16.5" customHeight="1" x14ac:dyDescent="0.25">
      <c r="A892" s="1"/>
      <c r="B892" s="6"/>
      <c r="C892" s="7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61"/>
      <c r="P892" s="261"/>
      <c r="Q892" s="261"/>
      <c r="R892" s="261"/>
      <c r="S892" s="261"/>
      <c r="T892" s="261"/>
      <c r="U892" s="261"/>
      <c r="V892" s="261"/>
      <c r="W892" s="261"/>
      <c r="X892" s="261"/>
      <c r="Y892" s="261"/>
      <c r="Z892" s="2"/>
      <c r="AA892" s="2"/>
      <c r="AB892" s="2"/>
    </row>
    <row r="893" spans="1:28" ht="16.5" customHeight="1" x14ac:dyDescent="0.25">
      <c r="A893" s="1"/>
      <c r="B893" s="6"/>
      <c r="C893" s="7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61"/>
      <c r="P893" s="261"/>
      <c r="Q893" s="261"/>
      <c r="R893" s="261"/>
      <c r="S893" s="261"/>
      <c r="T893" s="261"/>
      <c r="U893" s="261"/>
      <c r="V893" s="261"/>
      <c r="W893" s="261"/>
      <c r="X893" s="261"/>
      <c r="Y893" s="261"/>
      <c r="Z893" s="2"/>
      <c r="AA893" s="2"/>
      <c r="AB893" s="2"/>
    </row>
    <row r="894" spans="1:28" ht="16.5" customHeight="1" x14ac:dyDescent="0.25">
      <c r="A894" s="1"/>
      <c r="B894" s="6"/>
      <c r="C894" s="7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61"/>
      <c r="P894" s="261"/>
      <c r="Q894" s="261"/>
      <c r="R894" s="261"/>
      <c r="S894" s="261"/>
      <c r="T894" s="261"/>
      <c r="U894" s="261"/>
      <c r="V894" s="261"/>
      <c r="W894" s="261"/>
      <c r="X894" s="261"/>
      <c r="Y894" s="261"/>
      <c r="Z894" s="2"/>
      <c r="AA894" s="2"/>
      <c r="AB894" s="2"/>
    </row>
    <row r="895" spans="1:28" ht="16.5" customHeight="1" x14ac:dyDescent="0.25">
      <c r="A895" s="1"/>
      <c r="B895" s="6"/>
      <c r="C895" s="7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61"/>
      <c r="P895" s="261"/>
      <c r="Q895" s="261"/>
      <c r="R895" s="261"/>
      <c r="S895" s="261"/>
      <c r="T895" s="261"/>
      <c r="U895" s="261"/>
      <c r="V895" s="261"/>
      <c r="W895" s="261"/>
      <c r="X895" s="261"/>
      <c r="Y895" s="261"/>
      <c r="Z895" s="2"/>
      <c r="AA895" s="2"/>
      <c r="AB895" s="2"/>
    </row>
    <row r="896" spans="1:28" ht="16.5" customHeight="1" x14ac:dyDescent="0.25">
      <c r="A896" s="1"/>
      <c r="B896" s="6"/>
      <c r="C896" s="7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61"/>
      <c r="P896" s="261"/>
      <c r="Q896" s="261"/>
      <c r="R896" s="261"/>
      <c r="S896" s="261"/>
      <c r="T896" s="261"/>
      <c r="U896" s="261"/>
      <c r="V896" s="261"/>
      <c r="W896" s="261"/>
      <c r="X896" s="261"/>
      <c r="Y896" s="261"/>
      <c r="Z896" s="2"/>
      <c r="AA896" s="2"/>
      <c r="AB896" s="2"/>
    </row>
    <row r="897" spans="1:28" ht="16.5" customHeight="1" x14ac:dyDescent="0.25">
      <c r="A897" s="1"/>
      <c r="B897" s="6"/>
      <c r="C897" s="7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61"/>
      <c r="P897" s="261"/>
      <c r="Q897" s="261"/>
      <c r="R897" s="261"/>
      <c r="S897" s="261"/>
      <c r="T897" s="261"/>
      <c r="U897" s="261"/>
      <c r="V897" s="261"/>
      <c r="W897" s="261"/>
      <c r="X897" s="261"/>
      <c r="Y897" s="261"/>
      <c r="Z897" s="2"/>
      <c r="AA897" s="2"/>
      <c r="AB897" s="2"/>
    </row>
    <row r="898" spans="1:28" ht="16.5" customHeight="1" x14ac:dyDescent="0.25">
      <c r="A898" s="1"/>
      <c r="B898" s="6"/>
      <c r="C898" s="7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61"/>
      <c r="P898" s="261"/>
      <c r="Q898" s="261"/>
      <c r="R898" s="261"/>
      <c r="S898" s="261"/>
      <c r="T898" s="261"/>
      <c r="U898" s="261"/>
      <c r="V898" s="261"/>
      <c r="W898" s="261"/>
      <c r="X898" s="261"/>
      <c r="Y898" s="261"/>
      <c r="Z898" s="2"/>
      <c r="AA898" s="2"/>
      <c r="AB898" s="2"/>
    </row>
    <row r="899" spans="1:28" ht="16.5" customHeight="1" x14ac:dyDescent="0.25">
      <c r="A899" s="1"/>
      <c r="B899" s="6"/>
      <c r="C899" s="7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61"/>
      <c r="P899" s="261"/>
      <c r="Q899" s="261"/>
      <c r="R899" s="261"/>
      <c r="S899" s="261"/>
      <c r="T899" s="261"/>
      <c r="U899" s="261"/>
      <c r="V899" s="261"/>
      <c r="W899" s="261"/>
      <c r="X899" s="261"/>
      <c r="Y899" s="261"/>
      <c r="Z899" s="2"/>
      <c r="AA899" s="2"/>
      <c r="AB899" s="2"/>
    </row>
    <row r="900" spans="1:28" ht="16.5" customHeight="1" x14ac:dyDescent="0.25">
      <c r="A900" s="1"/>
      <c r="B900" s="6"/>
      <c r="C900" s="7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61"/>
      <c r="P900" s="261"/>
      <c r="Q900" s="261"/>
      <c r="R900" s="261"/>
      <c r="S900" s="261"/>
      <c r="T900" s="261"/>
      <c r="U900" s="261"/>
      <c r="V900" s="261"/>
      <c r="W900" s="261"/>
      <c r="X900" s="261"/>
      <c r="Y900" s="261"/>
      <c r="Z900" s="2"/>
      <c r="AA900" s="2"/>
      <c r="AB900" s="2"/>
    </row>
    <row r="901" spans="1:28" ht="16.5" customHeight="1" x14ac:dyDescent="0.25">
      <c r="A901" s="1"/>
      <c r="B901" s="6"/>
      <c r="C901" s="7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61"/>
      <c r="P901" s="261"/>
      <c r="Q901" s="261"/>
      <c r="R901" s="261"/>
      <c r="S901" s="261"/>
      <c r="T901" s="261"/>
      <c r="U901" s="261"/>
      <c r="V901" s="261"/>
      <c r="W901" s="261"/>
      <c r="X901" s="261"/>
      <c r="Y901" s="261"/>
      <c r="Z901" s="2"/>
      <c r="AA901" s="2"/>
      <c r="AB901" s="2"/>
    </row>
    <row r="902" spans="1:28" ht="16.5" customHeight="1" x14ac:dyDescent="0.25">
      <c r="A902" s="1"/>
      <c r="B902" s="6"/>
      <c r="C902" s="7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61"/>
      <c r="P902" s="261"/>
      <c r="Q902" s="261"/>
      <c r="R902" s="261"/>
      <c r="S902" s="261"/>
      <c r="T902" s="261"/>
      <c r="U902" s="261"/>
      <c r="V902" s="261"/>
      <c r="W902" s="261"/>
      <c r="X902" s="261"/>
      <c r="Y902" s="261"/>
      <c r="Z902" s="2"/>
      <c r="AA902" s="2"/>
      <c r="AB902" s="2"/>
    </row>
    <row r="903" spans="1:28" ht="16.5" customHeight="1" x14ac:dyDescent="0.25">
      <c r="A903" s="1"/>
      <c r="B903" s="6"/>
      <c r="C903" s="7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61"/>
      <c r="P903" s="261"/>
      <c r="Q903" s="261"/>
      <c r="R903" s="261"/>
      <c r="S903" s="261"/>
      <c r="T903" s="261"/>
      <c r="U903" s="261"/>
      <c r="V903" s="261"/>
      <c r="W903" s="261"/>
      <c r="X903" s="261"/>
      <c r="Y903" s="261"/>
      <c r="Z903" s="2"/>
      <c r="AA903" s="2"/>
      <c r="AB903" s="2"/>
    </row>
    <row r="904" spans="1:28" ht="16.5" customHeight="1" x14ac:dyDescent="0.25">
      <c r="A904" s="1"/>
      <c r="B904" s="6"/>
      <c r="C904" s="7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61"/>
      <c r="P904" s="261"/>
      <c r="Q904" s="261"/>
      <c r="R904" s="261"/>
      <c r="S904" s="261"/>
      <c r="T904" s="261"/>
      <c r="U904" s="261"/>
      <c r="V904" s="261"/>
      <c r="W904" s="261"/>
      <c r="X904" s="261"/>
      <c r="Y904" s="261"/>
      <c r="Z904" s="2"/>
      <c r="AA904" s="2"/>
      <c r="AB904" s="2"/>
    </row>
    <row r="905" spans="1:28" ht="16.5" customHeight="1" x14ac:dyDescent="0.25">
      <c r="A905" s="1"/>
      <c r="B905" s="6"/>
      <c r="C905" s="7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61"/>
      <c r="P905" s="261"/>
      <c r="Q905" s="261"/>
      <c r="R905" s="261"/>
      <c r="S905" s="261"/>
      <c r="T905" s="261"/>
      <c r="U905" s="261"/>
      <c r="V905" s="261"/>
      <c r="W905" s="261"/>
      <c r="X905" s="261"/>
      <c r="Y905" s="261"/>
      <c r="Z905" s="2"/>
      <c r="AA905" s="2"/>
      <c r="AB905" s="2"/>
    </row>
    <row r="906" spans="1:28" ht="16.5" customHeight="1" x14ac:dyDescent="0.25">
      <c r="A906" s="1"/>
      <c r="B906" s="6"/>
      <c r="C906" s="7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61"/>
      <c r="P906" s="261"/>
      <c r="Q906" s="261"/>
      <c r="R906" s="261"/>
      <c r="S906" s="261"/>
      <c r="T906" s="261"/>
      <c r="U906" s="261"/>
      <c r="V906" s="261"/>
      <c r="W906" s="261"/>
      <c r="X906" s="261"/>
      <c r="Y906" s="261"/>
      <c r="Z906" s="2"/>
      <c r="AA906" s="2"/>
      <c r="AB906" s="2"/>
    </row>
    <row r="907" spans="1:28" ht="16.5" customHeight="1" x14ac:dyDescent="0.25">
      <c r="A907" s="1"/>
      <c r="B907" s="6"/>
      <c r="C907" s="7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61"/>
      <c r="P907" s="261"/>
      <c r="Q907" s="261"/>
      <c r="R907" s="261"/>
      <c r="S907" s="261"/>
      <c r="T907" s="261"/>
      <c r="U907" s="261"/>
      <c r="V907" s="261"/>
      <c r="W907" s="261"/>
      <c r="X907" s="261"/>
      <c r="Y907" s="261"/>
      <c r="Z907" s="2"/>
      <c r="AA907" s="2"/>
      <c r="AB907" s="2"/>
    </row>
    <row r="908" spans="1:28" ht="16.5" customHeight="1" x14ac:dyDescent="0.25">
      <c r="A908" s="1"/>
      <c r="B908" s="6"/>
      <c r="C908" s="7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61"/>
      <c r="P908" s="261"/>
      <c r="Q908" s="261"/>
      <c r="R908" s="261"/>
      <c r="S908" s="261"/>
      <c r="T908" s="261"/>
      <c r="U908" s="261"/>
      <c r="V908" s="261"/>
      <c r="W908" s="261"/>
      <c r="X908" s="261"/>
      <c r="Y908" s="261"/>
      <c r="Z908" s="2"/>
      <c r="AA908" s="2"/>
      <c r="AB908" s="2"/>
    </row>
    <row r="909" spans="1:28" ht="16.5" customHeight="1" x14ac:dyDescent="0.25">
      <c r="A909" s="1"/>
      <c r="B909" s="6"/>
      <c r="C909" s="7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61"/>
      <c r="P909" s="261"/>
      <c r="Q909" s="261"/>
      <c r="R909" s="261"/>
      <c r="S909" s="261"/>
      <c r="T909" s="261"/>
      <c r="U909" s="261"/>
      <c r="V909" s="261"/>
      <c r="W909" s="261"/>
      <c r="X909" s="261"/>
      <c r="Y909" s="261"/>
      <c r="Z909" s="2"/>
      <c r="AA909" s="2"/>
      <c r="AB909" s="2"/>
    </row>
    <row r="910" spans="1:28" ht="16.5" customHeight="1" x14ac:dyDescent="0.25">
      <c r="A910" s="1"/>
      <c r="B910" s="6"/>
      <c r="C910" s="7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61"/>
      <c r="P910" s="261"/>
      <c r="Q910" s="261"/>
      <c r="R910" s="261"/>
      <c r="S910" s="261"/>
      <c r="T910" s="261"/>
      <c r="U910" s="261"/>
      <c r="V910" s="261"/>
      <c r="W910" s="261"/>
      <c r="X910" s="261"/>
      <c r="Y910" s="261"/>
      <c r="Z910" s="2"/>
      <c r="AA910" s="2"/>
      <c r="AB910" s="2"/>
    </row>
    <row r="911" spans="1:28" ht="16.5" customHeight="1" x14ac:dyDescent="0.25">
      <c r="A911" s="1"/>
      <c r="B911" s="6"/>
      <c r="C911" s="7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61"/>
      <c r="P911" s="261"/>
      <c r="Q911" s="261"/>
      <c r="R911" s="261"/>
      <c r="S911" s="261"/>
      <c r="T911" s="261"/>
      <c r="U911" s="261"/>
      <c r="V911" s="261"/>
      <c r="W911" s="261"/>
      <c r="X911" s="261"/>
      <c r="Y911" s="261"/>
      <c r="Z911" s="2"/>
      <c r="AA911" s="2"/>
      <c r="AB911" s="2"/>
    </row>
    <row r="912" spans="1:28" ht="16.5" customHeight="1" x14ac:dyDescent="0.25">
      <c r="A912" s="1"/>
      <c r="B912" s="6"/>
      <c r="C912" s="7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61"/>
      <c r="P912" s="261"/>
      <c r="Q912" s="261"/>
      <c r="R912" s="261"/>
      <c r="S912" s="261"/>
      <c r="T912" s="261"/>
      <c r="U912" s="261"/>
      <c r="V912" s="261"/>
      <c r="W912" s="261"/>
      <c r="X912" s="261"/>
      <c r="Y912" s="261"/>
      <c r="Z912" s="2"/>
      <c r="AA912" s="2"/>
      <c r="AB912" s="2"/>
    </row>
    <row r="913" spans="1:28" ht="16.5" customHeight="1" x14ac:dyDescent="0.25">
      <c r="A913" s="1"/>
      <c r="B913" s="6"/>
      <c r="C913" s="7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61"/>
      <c r="P913" s="261"/>
      <c r="Q913" s="261"/>
      <c r="R913" s="261"/>
      <c r="S913" s="261"/>
      <c r="T913" s="261"/>
      <c r="U913" s="261"/>
      <c r="V913" s="261"/>
      <c r="W913" s="261"/>
      <c r="X913" s="261"/>
      <c r="Y913" s="261"/>
      <c r="Z913" s="2"/>
      <c r="AA913" s="2"/>
      <c r="AB913" s="2"/>
    </row>
    <row r="914" spans="1:28" ht="16.5" customHeight="1" x14ac:dyDescent="0.25">
      <c r="A914" s="1"/>
      <c r="B914" s="6"/>
      <c r="C914" s="7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61"/>
      <c r="P914" s="261"/>
      <c r="Q914" s="261"/>
      <c r="R914" s="261"/>
      <c r="S914" s="261"/>
      <c r="T914" s="261"/>
      <c r="U914" s="261"/>
      <c r="V914" s="261"/>
      <c r="W914" s="261"/>
      <c r="X914" s="261"/>
      <c r="Y914" s="261"/>
      <c r="Z914" s="2"/>
      <c r="AA914" s="2"/>
      <c r="AB914" s="2"/>
    </row>
    <row r="915" spans="1:28" ht="16.5" customHeight="1" x14ac:dyDescent="0.25">
      <c r="A915" s="1"/>
      <c r="B915" s="6"/>
      <c r="C915" s="7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61"/>
      <c r="P915" s="261"/>
      <c r="Q915" s="261"/>
      <c r="R915" s="261"/>
      <c r="S915" s="261"/>
      <c r="T915" s="261"/>
      <c r="U915" s="261"/>
      <c r="V915" s="261"/>
      <c r="W915" s="261"/>
      <c r="X915" s="261"/>
      <c r="Y915" s="261"/>
      <c r="Z915" s="2"/>
      <c r="AA915" s="2"/>
      <c r="AB915" s="2"/>
    </row>
    <row r="916" spans="1:28" ht="16.5" customHeight="1" x14ac:dyDescent="0.25">
      <c r="A916" s="1"/>
      <c r="B916" s="6"/>
      <c r="C916" s="7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61"/>
      <c r="P916" s="261"/>
      <c r="Q916" s="261"/>
      <c r="R916" s="261"/>
      <c r="S916" s="261"/>
      <c r="T916" s="261"/>
      <c r="U916" s="261"/>
      <c r="V916" s="261"/>
      <c r="W916" s="261"/>
      <c r="X916" s="261"/>
      <c r="Y916" s="261"/>
      <c r="Z916" s="2"/>
      <c r="AA916" s="2"/>
      <c r="AB916" s="2"/>
    </row>
    <row r="917" spans="1:28" ht="16.5" customHeight="1" x14ac:dyDescent="0.25">
      <c r="A917" s="1"/>
      <c r="B917" s="6"/>
      <c r="C917" s="7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61"/>
      <c r="P917" s="261"/>
      <c r="Q917" s="261"/>
      <c r="R917" s="261"/>
      <c r="S917" s="261"/>
      <c r="T917" s="261"/>
      <c r="U917" s="261"/>
      <c r="V917" s="261"/>
      <c r="W917" s="261"/>
      <c r="X917" s="261"/>
      <c r="Y917" s="261"/>
      <c r="Z917" s="2"/>
      <c r="AA917" s="2"/>
      <c r="AB917" s="2"/>
    </row>
    <row r="918" spans="1:28" ht="16.5" customHeight="1" x14ac:dyDescent="0.25">
      <c r="A918" s="1"/>
      <c r="B918" s="6"/>
      <c r="C918" s="7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61"/>
      <c r="P918" s="261"/>
      <c r="Q918" s="261"/>
      <c r="R918" s="261"/>
      <c r="S918" s="261"/>
      <c r="T918" s="261"/>
      <c r="U918" s="261"/>
      <c r="V918" s="261"/>
      <c r="W918" s="261"/>
      <c r="X918" s="261"/>
      <c r="Y918" s="261"/>
      <c r="Z918" s="2"/>
      <c r="AA918" s="2"/>
      <c r="AB918" s="2"/>
    </row>
    <row r="919" spans="1:28" ht="16.5" customHeight="1" x14ac:dyDescent="0.25">
      <c r="A919" s="1"/>
      <c r="B919" s="6"/>
      <c r="C919" s="7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61"/>
      <c r="P919" s="261"/>
      <c r="Q919" s="261"/>
      <c r="R919" s="261"/>
      <c r="S919" s="261"/>
      <c r="T919" s="261"/>
      <c r="U919" s="261"/>
      <c r="V919" s="261"/>
      <c r="W919" s="261"/>
      <c r="X919" s="261"/>
      <c r="Y919" s="261"/>
      <c r="Z919" s="2"/>
      <c r="AA919" s="2"/>
      <c r="AB919" s="2"/>
    </row>
    <row r="920" spans="1:28" ht="16.5" customHeight="1" x14ac:dyDescent="0.25">
      <c r="A920" s="1"/>
      <c r="B920" s="6"/>
      <c r="C920" s="7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61"/>
      <c r="P920" s="261"/>
      <c r="Q920" s="261"/>
      <c r="R920" s="261"/>
      <c r="S920" s="261"/>
      <c r="T920" s="261"/>
      <c r="U920" s="261"/>
      <c r="V920" s="261"/>
      <c r="W920" s="261"/>
      <c r="X920" s="261"/>
      <c r="Y920" s="261"/>
      <c r="Z920" s="2"/>
      <c r="AA920" s="2"/>
      <c r="AB920" s="2"/>
    </row>
    <row r="921" spans="1:28" ht="16.5" customHeight="1" x14ac:dyDescent="0.25">
      <c r="A921" s="1"/>
      <c r="B921" s="6"/>
      <c r="C921" s="7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61"/>
      <c r="P921" s="261"/>
      <c r="Q921" s="261"/>
      <c r="R921" s="261"/>
      <c r="S921" s="261"/>
      <c r="T921" s="261"/>
      <c r="U921" s="261"/>
      <c r="V921" s="261"/>
      <c r="W921" s="261"/>
      <c r="X921" s="261"/>
      <c r="Y921" s="261"/>
      <c r="Z921" s="2"/>
      <c r="AA921" s="2"/>
      <c r="AB921" s="2"/>
    </row>
    <row r="922" spans="1:28" ht="16.5" customHeight="1" x14ac:dyDescent="0.25">
      <c r="A922" s="1"/>
      <c r="B922" s="6"/>
      <c r="C922" s="7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61"/>
      <c r="P922" s="261"/>
      <c r="Q922" s="261"/>
      <c r="R922" s="261"/>
      <c r="S922" s="261"/>
      <c r="T922" s="261"/>
      <c r="U922" s="261"/>
      <c r="V922" s="261"/>
      <c r="W922" s="261"/>
      <c r="X922" s="261"/>
      <c r="Y922" s="261"/>
      <c r="Z922" s="2"/>
      <c r="AA922" s="2"/>
      <c r="AB922" s="2"/>
    </row>
    <row r="923" spans="1:28" ht="16.5" customHeight="1" x14ac:dyDescent="0.25">
      <c r="A923" s="1"/>
      <c r="B923" s="6"/>
      <c r="C923" s="7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61"/>
      <c r="P923" s="261"/>
      <c r="Q923" s="261"/>
      <c r="R923" s="261"/>
      <c r="S923" s="261"/>
      <c r="T923" s="261"/>
      <c r="U923" s="261"/>
      <c r="V923" s="261"/>
      <c r="W923" s="261"/>
      <c r="X923" s="261"/>
      <c r="Y923" s="261"/>
      <c r="Z923" s="2"/>
      <c r="AA923" s="2"/>
      <c r="AB923" s="2"/>
    </row>
    <row r="924" spans="1:28" ht="16.5" customHeight="1" x14ac:dyDescent="0.25">
      <c r="A924" s="1"/>
      <c r="B924" s="6"/>
      <c r="C924" s="7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61"/>
      <c r="P924" s="261"/>
      <c r="Q924" s="261"/>
      <c r="R924" s="261"/>
      <c r="S924" s="261"/>
      <c r="T924" s="261"/>
      <c r="U924" s="261"/>
      <c r="V924" s="261"/>
      <c r="W924" s="261"/>
      <c r="X924" s="261"/>
      <c r="Y924" s="261"/>
      <c r="Z924" s="2"/>
      <c r="AA924" s="2"/>
      <c r="AB924" s="2"/>
    </row>
    <row r="925" spans="1:28" ht="16.5" customHeight="1" x14ac:dyDescent="0.25">
      <c r="A925" s="1"/>
      <c r="B925" s="6"/>
      <c r="C925" s="7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61"/>
      <c r="P925" s="261"/>
      <c r="Q925" s="261"/>
      <c r="R925" s="261"/>
      <c r="S925" s="261"/>
      <c r="T925" s="261"/>
      <c r="U925" s="261"/>
      <c r="V925" s="261"/>
      <c r="W925" s="261"/>
      <c r="X925" s="261"/>
      <c r="Y925" s="261"/>
      <c r="Z925" s="2"/>
      <c r="AA925" s="2"/>
      <c r="AB925" s="2"/>
    </row>
    <row r="926" spans="1:28" ht="16.5" customHeight="1" x14ac:dyDescent="0.25">
      <c r="A926" s="1"/>
      <c r="B926" s="6"/>
      <c r="C926" s="7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61"/>
      <c r="P926" s="261"/>
      <c r="Q926" s="261"/>
      <c r="R926" s="261"/>
      <c r="S926" s="261"/>
      <c r="T926" s="261"/>
      <c r="U926" s="261"/>
      <c r="V926" s="261"/>
      <c r="W926" s="261"/>
      <c r="X926" s="261"/>
      <c r="Y926" s="261"/>
      <c r="Z926" s="2"/>
      <c r="AA926" s="2"/>
      <c r="AB926" s="2"/>
    </row>
    <row r="927" spans="1:28" ht="16.5" customHeight="1" x14ac:dyDescent="0.25">
      <c r="A927" s="1"/>
      <c r="B927" s="6"/>
      <c r="C927" s="7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61"/>
      <c r="P927" s="261"/>
      <c r="Q927" s="261"/>
      <c r="R927" s="261"/>
      <c r="S927" s="261"/>
      <c r="T927" s="261"/>
      <c r="U927" s="261"/>
      <c r="V927" s="261"/>
      <c r="W927" s="261"/>
      <c r="X927" s="261"/>
      <c r="Y927" s="261"/>
      <c r="Z927" s="2"/>
      <c r="AA927" s="2"/>
      <c r="AB927" s="2"/>
    </row>
    <row r="928" spans="1:28" ht="16.5" customHeight="1" x14ac:dyDescent="0.25">
      <c r="A928" s="1"/>
      <c r="B928" s="6"/>
      <c r="C928" s="7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61"/>
      <c r="P928" s="261"/>
      <c r="Q928" s="261"/>
      <c r="R928" s="261"/>
      <c r="S928" s="261"/>
      <c r="T928" s="261"/>
      <c r="U928" s="261"/>
      <c r="V928" s="261"/>
      <c r="W928" s="261"/>
      <c r="X928" s="261"/>
      <c r="Y928" s="261"/>
      <c r="Z928" s="2"/>
      <c r="AA928" s="2"/>
      <c r="AB928" s="2"/>
    </row>
    <row r="929" spans="1:28" ht="16.5" customHeight="1" x14ac:dyDescent="0.25">
      <c r="A929" s="1"/>
      <c r="B929" s="6"/>
      <c r="C929" s="7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61"/>
      <c r="P929" s="261"/>
      <c r="Q929" s="261"/>
      <c r="R929" s="261"/>
      <c r="S929" s="261"/>
      <c r="T929" s="261"/>
      <c r="U929" s="261"/>
      <c r="V929" s="261"/>
      <c r="W929" s="261"/>
      <c r="X929" s="261"/>
      <c r="Y929" s="261"/>
      <c r="Z929" s="2"/>
      <c r="AA929" s="2"/>
      <c r="AB929" s="2"/>
    </row>
    <row r="930" spans="1:28" ht="16.5" customHeight="1" x14ac:dyDescent="0.25">
      <c r="A930" s="1"/>
      <c r="B930" s="6"/>
      <c r="C930" s="7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61"/>
      <c r="P930" s="261"/>
      <c r="Q930" s="261"/>
      <c r="R930" s="261"/>
      <c r="S930" s="261"/>
      <c r="T930" s="261"/>
      <c r="U930" s="261"/>
      <c r="V930" s="261"/>
      <c r="W930" s="261"/>
      <c r="X930" s="261"/>
      <c r="Y930" s="261"/>
      <c r="Z930" s="2"/>
      <c r="AA930" s="2"/>
      <c r="AB930" s="2"/>
    </row>
    <row r="931" spans="1:28" ht="16.5" customHeight="1" x14ac:dyDescent="0.25">
      <c r="A931" s="1"/>
      <c r="B931" s="6"/>
      <c r="C931" s="7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61"/>
      <c r="P931" s="261"/>
      <c r="Q931" s="261"/>
      <c r="R931" s="261"/>
      <c r="S931" s="261"/>
      <c r="T931" s="261"/>
      <c r="U931" s="261"/>
      <c r="V931" s="261"/>
      <c r="W931" s="261"/>
      <c r="X931" s="261"/>
      <c r="Y931" s="261"/>
      <c r="Z931" s="2"/>
      <c r="AA931" s="2"/>
      <c r="AB931" s="2"/>
    </row>
    <row r="932" spans="1:28" ht="16.5" customHeight="1" x14ac:dyDescent="0.25">
      <c r="A932" s="1"/>
      <c r="B932" s="6"/>
      <c r="C932" s="7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61"/>
      <c r="P932" s="261"/>
      <c r="Q932" s="261"/>
      <c r="R932" s="261"/>
      <c r="S932" s="261"/>
      <c r="T932" s="261"/>
      <c r="U932" s="261"/>
      <c r="V932" s="261"/>
      <c r="W932" s="261"/>
      <c r="X932" s="261"/>
      <c r="Y932" s="261"/>
      <c r="Z932" s="2"/>
      <c r="AA932" s="2"/>
      <c r="AB932" s="2"/>
    </row>
    <row r="933" spans="1:28" ht="16.5" customHeight="1" x14ac:dyDescent="0.25">
      <c r="A933" s="1"/>
      <c r="B933" s="6"/>
      <c r="C933" s="7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61"/>
      <c r="P933" s="261"/>
      <c r="Q933" s="261"/>
      <c r="R933" s="261"/>
      <c r="S933" s="261"/>
      <c r="T933" s="261"/>
      <c r="U933" s="261"/>
      <c r="V933" s="261"/>
      <c r="W933" s="261"/>
      <c r="X933" s="261"/>
      <c r="Y933" s="261"/>
      <c r="Z933" s="2"/>
      <c r="AA933" s="2"/>
      <c r="AB933" s="2"/>
    </row>
    <row r="934" spans="1:28" ht="16.5" customHeight="1" x14ac:dyDescent="0.25">
      <c r="A934" s="1"/>
      <c r="B934" s="6"/>
      <c r="C934" s="7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61"/>
      <c r="P934" s="261"/>
      <c r="Q934" s="261"/>
      <c r="R934" s="261"/>
      <c r="S934" s="261"/>
      <c r="T934" s="261"/>
      <c r="U934" s="261"/>
      <c r="V934" s="261"/>
      <c r="W934" s="261"/>
      <c r="X934" s="261"/>
      <c r="Y934" s="261"/>
      <c r="Z934" s="2"/>
      <c r="AA934" s="2"/>
      <c r="AB934" s="2"/>
    </row>
    <row r="935" spans="1:28" ht="16.5" customHeight="1" x14ac:dyDescent="0.25">
      <c r="A935" s="1"/>
      <c r="B935" s="6"/>
      <c r="C935" s="7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61"/>
      <c r="P935" s="261"/>
      <c r="Q935" s="261"/>
      <c r="R935" s="261"/>
      <c r="S935" s="261"/>
      <c r="T935" s="261"/>
      <c r="U935" s="261"/>
      <c r="V935" s="261"/>
      <c r="W935" s="261"/>
      <c r="X935" s="261"/>
      <c r="Y935" s="261"/>
      <c r="Z935" s="2"/>
      <c r="AA935" s="2"/>
      <c r="AB935" s="2"/>
    </row>
    <row r="936" spans="1:28" ht="16.5" customHeight="1" x14ac:dyDescent="0.25">
      <c r="A936" s="1"/>
      <c r="B936" s="6"/>
      <c r="C936" s="7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61"/>
      <c r="P936" s="261"/>
      <c r="Q936" s="261"/>
      <c r="R936" s="261"/>
      <c r="S936" s="261"/>
      <c r="T936" s="261"/>
      <c r="U936" s="261"/>
      <c r="V936" s="261"/>
      <c r="W936" s="261"/>
      <c r="X936" s="261"/>
      <c r="Y936" s="261"/>
      <c r="Z936" s="2"/>
      <c r="AA936" s="2"/>
      <c r="AB936" s="2"/>
    </row>
    <row r="937" spans="1:28" ht="16.5" customHeight="1" x14ac:dyDescent="0.25">
      <c r="A937" s="1"/>
      <c r="B937" s="6"/>
      <c r="C937" s="7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61"/>
      <c r="P937" s="261"/>
      <c r="Q937" s="261"/>
      <c r="R937" s="261"/>
      <c r="S937" s="261"/>
      <c r="T937" s="261"/>
      <c r="U937" s="261"/>
      <c r="V937" s="261"/>
      <c r="W937" s="261"/>
      <c r="X937" s="261"/>
      <c r="Y937" s="261"/>
      <c r="Z937" s="2"/>
      <c r="AA937" s="2"/>
      <c r="AB937" s="2"/>
    </row>
    <row r="938" spans="1:28" ht="16.5" customHeight="1" x14ac:dyDescent="0.25">
      <c r="A938" s="1"/>
      <c r="B938" s="6"/>
      <c r="C938" s="7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61"/>
      <c r="P938" s="261"/>
      <c r="Q938" s="261"/>
      <c r="R938" s="261"/>
      <c r="S938" s="261"/>
      <c r="T938" s="261"/>
      <c r="U938" s="261"/>
      <c r="V938" s="261"/>
      <c r="W938" s="261"/>
      <c r="X938" s="261"/>
      <c r="Y938" s="261"/>
      <c r="Z938" s="2"/>
      <c r="AA938" s="2"/>
      <c r="AB938" s="2"/>
    </row>
    <row r="939" spans="1:28" ht="16.5" customHeight="1" x14ac:dyDescent="0.25">
      <c r="A939" s="1"/>
      <c r="B939" s="6"/>
      <c r="C939" s="7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61"/>
      <c r="P939" s="261"/>
      <c r="Q939" s="261"/>
      <c r="R939" s="261"/>
      <c r="S939" s="261"/>
      <c r="T939" s="261"/>
      <c r="U939" s="261"/>
      <c r="V939" s="261"/>
      <c r="W939" s="261"/>
      <c r="X939" s="261"/>
      <c r="Y939" s="261"/>
      <c r="Z939" s="2"/>
      <c r="AA939" s="2"/>
      <c r="AB939" s="2"/>
    </row>
    <row r="940" spans="1:28" ht="16.5" customHeight="1" x14ac:dyDescent="0.25">
      <c r="A940" s="1"/>
      <c r="B940" s="6"/>
      <c r="C940" s="7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61"/>
      <c r="P940" s="261"/>
      <c r="Q940" s="261"/>
      <c r="R940" s="261"/>
      <c r="S940" s="261"/>
      <c r="T940" s="261"/>
      <c r="U940" s="261"/>
      <c r="V940" s="261"/>
      <c r="W940" s="261"/>
      <c r="X940" s="261"/>
      <c r="Y940" s="261"/>
      <c r="Z940" s="2"/>
      <c r="AA940" s="2"/>
      <c r="AB940" s="2"/>
    </row>
    <row r="941" spans="1:28" ht="16.5" customHeight="1" x14ac:dyDescent="0.25">
      <c r="A941" s="1"/>
      <c r="B941" s="6"/>
      <c r="C941" s="7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61"/>
      <c r="P941" s="261"/>
      <c r="Q941" s="261"/>
      <c r="R941" s="261"/>
      <c r="S941" s="261"/>
      <c r="T941" s="261"/>
      <c r="U941" s="261"/>
      <c r="V941" s="261"/>
      <c r="W941" s="261"/>
      <c r="X941" s="261"/>
      <c r="Y941" s="261"/>
      <c r="Z941" s="2"/>
      <c r="AA941" s="2"/>
      <c r="AB941" s="2"/>
    </row>
    <row r="942" spans="1:28" ht="16.5" customHeight="1" x14ac:dyDescent="0.25">
      <c r="A942" s="1"/>
      <c r="B942" s="6"/>
      <c r="C942" s="7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61"/>
      <c r="P942" s="261"/>
      <c r="Q942" s="261"/>
      <c r="R942" s="261"/>
      <c r="S942" s="261"/>
      <c r="T942" s="261"/>
      <c r="U942" s="261"/>
      <c r="V942" s="261"/>
      <c r="W942" s="261"/>
      <c r="X942" s="261"/>
      <c r="Y942" s="261"/>
      <c r="Z942" s="2"/>
      <c r="AA942" s="2"/>
      <c r="AB942" s="2"/>
    </row>
    <row r="943" spans="1:28" ht="16.5" customHeight="1" x14ac:dyDescent="0.25">
      <c r="A943" s="1"/>
      <c r="B943" s="6"/>
      <c r="C943" s="7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61"/>
      <c r="P943" s="261"/>
      <c r="Q943" s="261"/>
      <c r="R943" s="261"/>
      <c r="S943" s="261"/>
      <c r="T943" s="261"/>
      <c r="U943" s="261"/>
      <c r="V943" s="261"/>
      <c r="W943" s="261"/>
      <c r="X943" s="261"/>
      <c r="Y943" s="261"/>
      <c r="Z943" s="2"/>
      <c r="AA943" s="2"/>
      <c r="AB943" s="2"/>
    </row>
    <row r="944" spans="1:28" ht="16.5" customHeight="1" x14ac:dyDescent="0.25">
      <c r="A944" s="1"/>
      <c r="B944" s="6"/>
      <c r="C944" s="7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61"/>
      <c r="P944" s="261"/>
      <c r="Q944" s="261"/>
      <c r="R944" s="261"/>
      <c r="S944" s="261"/>
      <c r="T944" s="261"/>
      <c r="U944" s="261"/>
      <c r="V944" s="261"/>
      <c r="W944" s="261"/>
      <c r="X944" s="261"/>
      <c r="Y944" s="261"/>
      <c r="Z944" s="2"/>
      <c r="AA944" s="2"/>
      <c r="AB944" s="2"/>
    </row>
    <row r="945" spans="1:28" ht="16.5" customHeight="1" x14ac:dyDescent="0.25">
      <c r="A945" s="1"/>
      <c r="B945" s="6"/>
      <c r="C945" s="7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61"/>
      <c r="P945" s="261"/>
      <c r="Q945" s="261"/>
      <c r="R945" s="261"/>
      <c r="S945" s="261"/>
      <c r="T945" s="261"/>
      <c r="U945" s="261"/>
      <c r="V945" s="261"/>
      <c r="W945" s="261"/>
      <c r="X945" s="261"/>
      <c r="Y945" s="261"/>
      <c r="Z945" s="2"/>
      <c r="AA945" s="2"/>
      <c r="AB945" s="2"/>
    </row>
    <row r="946" spans="1:28" ht="16.5" customHeight="1" x14ac:dyDescent="0.25">
      <c r="A946" s="1"/>
      <c r="B946" s="6"/>
      <c r="C946" s="7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61"/>
      <c r="P946" s="261"/>
      <c r="Q946" s="261"/>
      <c r="R946" s="261"/>
      <c r="S946" s="261"/>
      <c r="T946" s="261"/>
      <c r="U946" s="261"/>
      <c r="V946" s="261"/>
      <c r="W946" s="261"/>
      <c r="X946" s="261"/>
      <c r="Y946" s="261"/>
      <c r="Z946" s="2"/>
      <c r="AA946" s="2"/>
      <c r="AB946" s="2"/>
    </row>
    <row r="947" spans="1:28" ht="16.5" customHeight="1" x14ac:dyDescent="0.25">
      <c r="A947" s="1"/>
      <c r="B947" s="6"/>
      <c r="C947" s="7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61"/>
      <c r="P947" s="261"/>
      <c r="Q947" s="261"/>
      <c r="R947" s="261"/>
      <c r="S947" s="261"/>
      <c r="T947" s="261"/>
      <c r="U947" s="261"/>
      <c r="V947" s="261"/>
      <c r="W947" s="261"/>
      <c r="X947" s="261"/>
      <c r="Y947" s="261"/>
      <c r="Z947" s="2"/>
      <c r="AA947" s="2"/>
      <c r="AB947" s="2"/>
    </row>
    <row r="948" spans="1:28" ht="16.5" customHeight="1" x14ac:dyDescent="0.25">
      <c r="A948" s="1"/>
      <c r="B948" s="6"/>
      <c r="C948" s="7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61"/>
      <c r="P948" s="261"/>
      <c r="Q948" s="261"/>
      <c r="R948" s="261"/>
      <c r="S948" s="261"/>
      <c r="T948" s="261"/>
      <c r="U948" s="261"/>
      <c r="V948" s="261"/>
      <c r="W948" s="261"/>
      <c r="X948" s="261"/>
      <c r="Y948" s="261"/>
      <c r="Z948" s="2"/>
      <c r="AA948" s="2"/>
      <c r="AB948" s="2"/>
    </row>
    <row r="949" spans="1:28" ht="16.5" customHeight="1" x14ac:dyDescent="0.25">
      <c r="A949" s="1"/>
      <c r="B949" s="6"/>
      <c r="C949" s="7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61"/>
      <c r="P949" s="261"/>
      <c r="Q949" s="261"/>
      <c r="R949" s="261"/>
      <c r="S949" s="261"/>
      <c r="T949" s="261"/>
      <c r="U949" s="261"/>
      <c r="V949" s="261"/>
      <c r="W949" s="261"/>
      <c r="X949" s="261"/>
      <c r="Y949" s="261"/>
      <c r="Z949" s="2"/>
      <c r="AA949" s="2"/>
      <c r="AB949" s="2"/>
    </row>
    <row r="950" spans="1:28" ht="16.5" customHeight="1" x14ac:dyDescent="0.25">
      <c r="A950" s="1"/>
      <c r="B950" s="6"/>
      <c r="C950" s="7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61"/>
      <c r="P950" s="261"/>
      <c r="Q950" s="261"/>
      <c r="R950" s="261"/>
      <c r="S950" s="261"/>
      <c r="T950" s="261"/>
      <c r="U950" s="261"/>
      <c r="V950" s="261"/>
      <c r="W950" s="261"/>
      <c r="X950" s="261"/>
      <c r="Y950" s="261"/>
      <c r="Z950" s="2"/>
      <c r="AA950" s="2"/>
      <c r="AB950" s="2"/>
    </row>
    <row r="951" spans="1:28" ht="16.5" customHeight="1" x14ac:dyDescent="0.25">
      <c r="A951" s="1"/>
      <c r="B951" s="6"/>
      <c r="C951" s="7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61"/>
      <c r="P951" s="261"/>
      <c r="Q951" s="261"/>
      <c r="R951" s="261"/>
      <c r="S951" s="261"/>
      <c r="T951" s="261"/>
      <c r="U951" s="261"/>
      <c r="V951" s="261"/>
      <c r="W951" s="261"/>
      <c r="X951" s="261"/>
      <c r="Y951" s="261"/>
      <c r="Z951" s="2"/>
      <c r="AA951" s="2"/>
      <c r="AB951" s="2"/>
    </row>
    <row r="952" spans="1:28" ht="16.5" customHeight="1" x14ac:dyDescent="0.25">
      <c r="A952" s="1"/>
      <c r="B952" s="6"/>
      <c r="C952" s="7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61"/>
      <c r="P952" s="261"/>
      <c r="Q952" s="261"/>
      <c r="R952" s="261"/>
      <c r="S952" s="261"/>
      <c r="T952" s="261"/>
      <c r="U952" s="261"/>
      <c r="V952" s="261"/>
      <c r="W952" s="261"/>
      <c r="X952" s="261"/>
      <c r="Y952" s="261"/>
      <c r="Z952" s="2"/>
      <c r="AA952" s="2"/>
      <c r="AB952" s="2"/>
    </row>
    <row r="953" spans="1:28" ht="16.5" customHeight="1" x14ac:dyDescent="0.25">
      <c r="A953" s="1"/>
      <c r="B953" s="6"/>
      <c r="C953" s="7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61"/>
      <c r="P953" s="261"/>
      <c r="Q953" s="261"/>
      <c r="R953" s="261"/>
      <c r="S953" s="261"/>
      <c r="T953" s="261"/>
      <c r="U953" s="261"/>
      <c r="V953" s="261"/>
      <c r="W953" s="261"/>
      <c r="X953" s="261"/>
      <c r="Y953" s="261"/>
      <c r="Z953" s="2"/>
      <c r="AA953" s="2"/>
      <c r="AB953" s="2"/>
    </row>
    <row r="954" spans="1:28" ht="16.5" customHeight="1" x14ac:dyDescent="0.25">
      <c r="A954" s="1"/>
      <c r="B954" s="6"/>
      <c r="C954" s="7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61"/>
      <c r="P954" s="261"/>
      <c r="Q954" s="261"/>
      <c r="R954" s="261"/>
      <c r="S954" s="261"/>
      <c r="T954" s="261"/>
      <c r="U954" s="261"/>
      <c r="V954" s="261"/>
      <c r="W954" s="261"/>
      <c r="X954" s="261"/>
      <c r="Y954" s="261"/>
      <c r="Z954" s="2"/>
      <c r="AA954" s="2"/>
      <c r="AB954" s="2"/>
    </row>
    <row r="955" spans="1:28" ht="16.5" customHeight="1" x14ac:dyDescent="0.25">
      <c r="A955" s="1"/>
      <c r="B955" s="6"/>
      <c r="C955" s="7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61"/>
      <c r="P955" s="261"/>
      <c r="Q955" s="261"/>
      <c r="R955" s="261"/>
      <c r="S955" s="261"/>
      <c r="T955" s="261"/>
      <c r="U955" s="261"/>
      <c r="V955" s="261"/>
      <c r="W955" s="261"/>
      <c r="X955" s="261"/>
      <c r="Y955" s="261"/>
      <c r="Z955" s="2"/>
      <c r="AA955" s="2"/>
      <c r="AB955" s="2"/>
    </row>
    <row r="956" spans="1:28" ht="16.5" customHeight="1" x14ac:dyDescent="0.25">
      <c r="A956" s="1"/>
      <c r="B956" s="6"/>
      <c r="C956" s="7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61"/>
      <c r="P956" s="261"/>
      <c r="Q956" s="261"/>
      <c r="R956" s="261"/>
      <c r="S956" s="261"/>
      <c r="T956" s="261"/>
      <c r="U956" s="261"/>
      <c r="V956" s="261"/>
      <c r="W956" s="261"/>
      <c r="X956" s="261"/>
      <c r="Y956" s="261"/>
      <c r="Z956" s="2"/>
      <c r="AA956" s="2"/>
      <c r="AB956" s="2"/>
    </row>
    <row r="957" spans="1:28" ht="16.5" customHeight="1" x14ac:dyDescent="0.25">
      <c r="A957" s="1"/>
      <c r="B957" s="6"/>
      <c r="C957" s="7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61"/>
      <c r="P957" s="261"/>
      <c r="Q957" s="261"/>
      <c r="R957" s="261"/>
      <c r="S957" s="261"/>
      <c r="T957" s="261"/>
      <c r="U957" s="261"/>
      <c r="V957" s="261"/>
      <c r="W957" s="261"/>
      <c r="X957" s="261"/>
      <c r="Y957" s="261"/>
      <c r="Z957" s="2"/>
      <c r="AA957" s="2"/>
      <c r="AB957" s="2"/>
    </row>
    <row r="958" spans="1:28" ht="16.5" customHeight="1" x14ac:dyDescent="0.25">
      <c r="A958" s="1"/>
      <c r="B958" s="6"/>
      <c r="C958" s="7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61"/>
      <c r="P958" s="261"/>
      <c r="Q958" s="261"/>
      <c r="R958" s="261"/>
      <c r="S958" s="261"/>
      <c r="T958" s="261"/>
      <c r="U958" s="261"/>
      <c r="V958" s="261"/>
      <c r="W958" s="261"/>
      <c r="X958" s="261"/>
      <c r="Y958" s="261"/>
      <c r="Z958" s="2"/>
      <c r="AA958" s="2"/>
      <c r="AB958" s="2"/>
    </row>
    <row r="959" spans="1:28" ht="16.5" customHeight="1" x14ac:dyDescent="0.25">
      <c r="A959" s="1"/>
      <c r="B959" s="6"/>
      <c r="C959" s="7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61"/>
      <c r="P959" s="261"/>
      <c r="Q959" s="261"/>
      <c r="R959" s="261"/>
      <c r="S959" s="261"/>
      <c r="T959" s="261"/>
      <c r="U959" s="261"/>
      <c r="V959" s="261"/>
      <c r="W959" s="261"/>
      <c r="X959" s="261"/>
      <c r="Y959" s="261"/>
      <c r="Z959" s="2"/>
      <c r="AA959" s="2"/>
      <c r="AB959" s="2"/>
    </row>
    <row r="960" spans="1:28" ht="16.5" customHeight="1" x14ac:dyDescent="0.25">
      <c r="A960" s="1"/>
      <c r="B960" s="6"/>
      <c r="C960" s="7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61"/>
      <c r="P960" s="261"/>
      <c r="Q960" s="261"/>
      <c r="R960" s="261"/>
      <c r="S960" s="261"/>
      <c r="T960" s="261"/>
      <c r="U960" s="261"/>
      <c r="V960" s="261"/>
      <c r="W960" s="261"/>
      <c r="X960" s="261"/>
      <c r="Y960" s="261"/>
      <c r="Z960" s="2"/>
      <c r="AA960" s="2"/>
      <c r="AB960" s="2"/>
    </row>
    <row r="961" spans="1:28" ht="16.5" customHeight="1" x14ac:dyDescent="0.25">
      <c r="A961" s="1"/>
      <c r="B961" s="6"/>
      <c r="C961" s="7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61"/>
      <c r="P961" s="261"/>
      <c r="Q961" s="261"/>
      <c r="R961" s="261"/>
      <c r="S961" s="261"/>
      <c r="T961" s="261"/>
      <c r="U961" s="261"/>
      <c r="V961" s="261"/>
      <c r="W961" s="261"/>
      <c r="X961" s="261"/>
      <c r="Y961" s="261"/>
      <c r="Z961" s="2"/>
      <c r="AA961" s="2"/>
      <c r="AB961" s="2"/>
    </row>
    <row r="962" spans="1:28" ht="16.5" customHeight="1" x14ac:dyDescent="0.25">
      <c r="A962" s="1"/>
      <c r="B962" s="6"/>
      <c r="C962" s="7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61"/>
      <c r="P962" s="261"/>
      <c r="Q962" s="261"/>
      <c r="R962" s="261"/>
      <c r="S962" s="261"/>
      <c r="T962" s="261"/>
      <c r="U962" s="261"/>
      <c r="V962" s="261"/>
      <c r="W962" s="261"/>
      <c r="X962" s="261"/>
      <c r="Y962" s="261"/>
      <c r="Z962" s="2"/>
      <c r="AA962" s="2"/>
      <c r="AB962" s="2"/>
    </row>
    <row r="963" spans="1:28" ht="16.5" customHeight="1" x14ac:dyDescent="0.25">
      <c r="A963" s="1"/>
      <c r="B963" s="6"/>
      <c r="C963" s="7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61"/>
      <c r="P963" s="261"/>
      <c r="Q963" s="261"/>
      <c r="R963" s="261"/>
      <c r="S963" s="261"/>
      <c r="T963" s="261"/>
      <c r="U963" s="261"/>
      <c r="V963" s="261"/>
      <c r="W963" s="261"/>
      <c r="X963" s="261"/>
      <c r="Y963" s="261"/>
      <c r="Z963" s="2"/>
      <c r="AA963" s="2"/>
      <c r="AB963" s="2"/>
    </row>
    <row r="964" spans="1:28" ht="16.5" customHeight="1" x14ac:dyDescent="0.25">
      <c r="A964" s="1"/>
      <c r="B964" s="6"/>
      <c r="C964" s="7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61"/>
      <c r="P964" s="261"/>
      <c r="Q964" s="261"/>
      <c r="R964" s="261"/>
      <c r="S964" s="261"/>
      <c r="T964" s="261"/>
      <c r="U964" s="261"/>
      <c r="V964" s="261"/>
      <c r="W964" s="261"/>
      <c r="X964" s="261"/>
      <c r="Y964" s="261"/>
      <c r="Z964" s="2"/>
      <c r="AA964" s="2"/>
      <c r="AB964" s="2"/>
    </row>
    <row r="965" spans="1:28" ht="16.5" customHeight="1" x14ac:dyDescent="0.25">
      <c r="A965" s="1"/>
      <c r="B965" s="6"/>
      <c r="C965" s="7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61"/>
      <c r="P965" s="261"/>
      <c r="Q965" s="261"/>
      <c r="R965" s="261"/>
      <c r="S965" s="261"/>
      <c r="T965" s="261"/>
      <c r="U965" s="261"/>
      <c r="V965" s="261"/>
      <c r="W965" s="261"/>
      <c r="X965" s="261"/>
      <c r="Y965" s="261"/>
      <c r="Z965" s="2"/>
      <c r="AA965" s="2"/>
      <c r="AB965" s="2"/>
    </row>
    <row r="966" spans="1:28" ht="16.5" customHeight="1" x14ac:dyDescent="0.25">
      <c r="A966" s="1"/>
      <c r="B966" s="6"/>
      <c r="C966" s="7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61"/>
      <c r="P966" s="261"/>
      <c r="Q966" s="261"/>
      <c r="R966" s="261"/>
      <c r="S966" s="261"/>
      <c r="T966" s="261"/>
      <c r="U966" s="261"/>
      <c r="V966" s="261"/>
      <c r="W966" s="261"/>
      <c r="X966" s="261"/>
      <c r="Y966" s="261"/>
      <c r="Z966" s="2"/>
      <c r="AA966" s="2"/>
      <c r="AB966" s="2"/>
    </row>
    <row r="967" spans="1:28" ht="16.5" customHeight="1" x14ac:dyDescent="0.25">
      <c r="A967" s="1"/>
      <c r="B967" s="6"/>
      <c r="C967" s="7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61"/>
      <c r="P967" s="261"/>
      <c r="Q967" s="261"/>
      <c r="R967" s="261"/>
      <c r="S967" s="261"/>
      <c r="T967" s="261"/>
      <c r="U967" s="261"/>
      <c r="V967" s="261"/>
      <c r="W967" s="261"/>
      <c r="X967" s="261"/>
      <c r="Y967" s="261"/>
      <c r="Z967" s="2"/>
      <c r="AA967" s="2"/>
      <c r="AB967" s="2"/>
    </row>
    <row r="968" spans="1:28" ht="16.5" customHeight="1" x14ac:dyDescent="0.25">
      <c r="A968" s="1"/>
      <c r="B968" s="6"/>
      <c r="C968" s="7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61"/>
      <c r="P968" s="261"/>
      <c r="Q968" s="261"/>
      <c r="R968" s="261"/>
      <c r="S968" s="261"/>
      <c r="T968" s="261"/>
      <c r="U968" s="261"/>
      <c r="V968" s="261"/>
      <c r="W968" s="261"/>
      <c r="X968" s="261"/>
      <c r="Y968" s="261"/>
      <c r="Z968" s="2"/>
      <c r="AA968" s="2"/>
      <c r="AB968" s="2"/>
    </row>
    <row r="969" spans="1:28" ht="16.5" customHeight="1" x14ac:dyDescent="0.25">
      <c r="A969" s="1"/>
      <c r="B969" s="6"/>
      <c r="C969" s="7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61"/>
      <c r="P969" s="261"/>
      <c r="Q969" s="261"/>
      <c r="R969" s="261"/>
      <c r="S969" s="261"/>
      <c r="T969" s="261"/>
      <c r="U969" s="261"/>
      <c r="V969" s="261"/>
      <c r="W969" s="261"/>
      <c r="X969" s="261"/>
      <c r="Y969" s="261"/>
      <c r="Z969" s="2"/>
      <c r="AA969" s="2"/>
      <c r="AB969" s="2"/>
    </row>
    <row r="970" spans="1:28" ht="16.5" customHeight="1" x14ac:dyDescent="0.25">
      <c r="A970" s="1"/>
      <c r="B970" s="6"/>
      <c r="C970" s="7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61"/>
      <c r="P970" s="261"/>
      <c r="Q970" s="261"/>
      <c r="R970" s="261"/>
      <c r="S970" s="261"/>
      <c r="T970" s="261"/>
      <c r="U970" s="261"/>
      <c r="V970" s="261"/>
      <c r="W970" s="261"/>
      <c r="X970" s="261"/>
      <c r="Y970" s="261"/>
      <c r="Z970" s="2"/>
      <c r="AA970" s="2"/>
      <c r="AB970" s="2"/>
    </row>
    <row r="971" spans="1:28" ht="16.5" customHeight="1" x14ac:dyDescent="0.25">
      <c r="A971" s="1"/>
      <c r="B971" s="6"/>
      <c r="C971" s="7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61"/>
      <c r="P971" s="261"/>
      <c r="Q971" s="261"/>
      <c r="R971" s="261"/>
      <c r="S971" s="261"/>
      <c r="T971" s="261"/>
      <c r="U971" s="261"/>
      <c r="V971" s="261"/>
      <c r="W971" s="261"/>
      <c r="X971" s="261"/>
      <c r="Y971" s="261"/>
      <c r="Z971" s="2"/>
      <c r="AA971" s="2"/>
      <c r="AB971" s="2"/>
    </row>
    <row r="972" spans="1:28" ht="16.5" customHeight="1" x14ac:dyDescent="0.25">
      <c r="A972" s="1"/>
      <c r="B972" s="6"/>
      <c r="C972" s="7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61"/>
      <c r="P972" s="261"/>
      <c r="Q972" s="261"/>
      <c r="R972" s="261"/>
      <c r="S972" s="261"/>
      <c r="T972" s="261"/>
      <c r="U972" s="261"/>
      <c r="V972" s="261"/>
      <c r="W972" s="261"/>
      <c r="X972" s="261"/>
      <c r="Y972" s="261"/>
      <c r="Z972" s="2"/>
      <c r="AA972" s="2"/>
      <c r="AB972" s="2"/>
    </row>
    <row r="973" spans="1:28" ht="16.5" customHeight="1" x14ac:dyDescent="0.25">
      <c r="A973" s="1"/>
      <c r="B973" s="6"/>
      <c r="C973" s="7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61"/>
      <c r="P973" s="261"/>
      <c r="Q973" s="261"/>
      <c r="R973" s="261"/>
      <c r="S973" s="261"/>
      <c r="T973" s="261"/>
      <c r="U973" s="261"/>
      <c r="V973" s="261"/>
      <c r="W973" s="261"/>
      <c r="X973" s="261"/>
      <c r="Y973" s="261"/>
      <c r="Z973" s="2"/>
      <c r="AA973" s="2"/>
      <c r="AB973" s="2"/>
    </row>
    <row r="974" spans="1:28" ht="16.5" customHeight="1" x14ac:dyDescent="0.25">
      <c r="A974" s="1"/>
      <c r="B974" s="6"/>
      <c r="C974" s="7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61"/>
      <c r="P974" s="261"/>
      <c r="Q974" s="261"/>
      <c r="R974" s="261"/>
      <c r="S974" s="261"/>
      <c r="T974" s="261"/>
      <c r="U974" s="261"/>
      <c r="V974" s="261"/>
      <c r="W974" s="261"/>
      <c r="X974" s="261"/>
      <c r="Y974" s="261"/>
      <c r="Z974" s="2"/>
      <c r="AA974" s="2"/>
      <c r="AB974" s="2"/>
    </row>
    <row r="975" spans="1:28" ht="16.5" customHeight="1" x14ac:dyDescent="0.25">
      <c r="A975" s="1"/>
      <c r="B975" s="6"/>
      <c r="C975" s="7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61"/>
      <c r="P975" s="261"/>
      <c r="Q975" s="261"/>
      <c r="R975" s="261"/>
      <c r="S975" s="261"/>
      <c r="T975" s="261"/>
      <c r="U975" s="261"/>
      <c r="V975" s="261"/>
      <c r="W975" s="261"/>
      <c r="X975" s="261"/>
      <c r="Y975" s="261"/>
      <c r="Z975" s="2"/>
      <c r="AA975" s="2"/>
      <c r="AB975" s="2"/>
    </row>
    <row r="976" spans="1:28" ht="16.5" customHeight="1" x14ac:dyDescent="0.25">
      <c r="A976" s="1"/>
      <c r="B976" s="6"/>
      <c r="C976" s="7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61"/>
      <c r="P976" s="261"/>
      <c r="Q976" s="261"/>
      <c r="R976" s="261"/>
      <c r="S976" s="261"/>
      <c r="T976" s="261"/>
      <c r="U976" s="261"/>
      <c r="V976" s="261"/>
      <c r="W976" s="261"/>
      <c r="X976" s="261"/>
      <c r="Y976" s="261"/>
      <c r="Z976" s="2"/>
      <c r="AA976" s="2"/>
      <c r="AB976" s="2"/>
    </row>
    <row r="977" spans="1:28" ht="16.5" customHeight="1" x14ac:dyDescent="0.25">
      <c r="A977" s="1"/>
      <c r="B977" s="6"/>
      <c r="C977" s="7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61"/>
      <c r="P977" s="261"/>
      <c r="Q977" s="261"/>
      <c r="R977" s="261"/>
      <c r="S977" s="261"/>
      <c r="T977" s="261"/>
      <c r="U977" s="261"/>
      <c r="V977" s="261"/>
      <c r="W977" s="261"/>
      <c r="X977" s="261"/>
      <c r="Y977" s="261"/>
      <c r="Z977" s="2"/>
      <c r="AA977" s="2"/>
      <c r="AB977" s="2"/>
    </row>
    <row r="978" spans="1:28" ht="16.5" customHeight="1" x14ac:dyDescent="0.25">
      <c r="A978" s="1"/>
      <c r="B978" s="6"/>
      <c r="C978" s="7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61"/>
      <c r="P978" s="261"/>
      <c r="Q978" s="261"/>
      <c r="R978" s="261"/>
      <c r="S978" s="261"/>
      <c r="T978" s="261"/>
      <c r="U978" s="261"/>
      <c r="V978" s="261"/>
      <c r="W978" s="261"/>
      <c r="X978" s="261"/>
      <c r="Y978" s="261"/>
      <c r="Z978" s="2"/>
      <c r="AA978" s="2"/>
      <c r="AB978" s="2"/>
    </row>
    <row r="979" spans="1:28" ht="16.5" customHeight="1" x14ac:dyDescent="0.25">
      <c r="A979" s="1"/>
      <c r="B979" s="6"/>
      <c r="C979" s="7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61"/>
      <c r="P979" s="261"/>
      <c r="Q979" s="261"/>
      <c r="R979" s="261"/>
      <c r="S979" s="261"/>
      <c r="T979" s="261"/>
      <c r="U979" s="261"/>
      <c r="V979" s="261"/>
      <c r="W979" s="261"/>
      <c r="X979" s="261"/>
      <c r="Y979" s="261"/>
      <c r="Z979" s="2"/>
      <c r="AA979" s="2"/>
      <c r="AB979" s="2"/>
    </row>
    <row r="980" spans="1:28" ht="16.5" customHeight="1" x14ac:dyDescent="0.25">
      <c r="A980" s="1"/>
      <c r="B980" s="6"/>
      <c r="C980" s="7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61"/>
      <c r="P980" s="261"/>
      <c r="Q980" s="261"/>
      <c r="R980" s="261"/>
      <c r="S980" s="261"/>
      <c r="T980" s="261"/>
      <c r="U980" s="261"/>
      <c r="V980" s="261"/>
      <c r="W980" s="261"/>
      <c r="X980" s="261"/>
      <c r="Y980" s="261"/>
      <c r="Z980" s="2"/>
      <c r="AA980" s="2"/>
      <c r="AB980" s="2"/>
    </row>
    <row r="981" spans="1:28" ht="16.5" customHeight="1" x14ac:dyDescent="0.25">
      <c r="A981" s="1"/>
      <c r="B981" s="6"/>
      <c r="C981" s="7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61"/>
      <c r="P981" s="261"/>
      <c r="Q981" s="261"/>
      <c r="R981" s="261"/>
      <c r="S981" s="261"/>
      <c r="T981" s="261"/>
      <c r="U981" s="261"/>
      <c r="V981" s="261"/>
      <c r="W981" s="261"/>
      <c r="X981" s="261"/>
      <c r="Y981" s="261"/>
      <c r="Z981" s="2"/>
      <c r="AA981" s="2"/>
      <c r="AB981" s="2"/>
    </row>
    <row r="982" spans="1:28" ht="16.5" customHeight="1" x14ac:dyDescent="0.25">
      <c r="A982" s="1"/>
      <c r="B982" s="6"/>
      <c r="C982" s="7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61"/>
      <c r="P982" s="261"/>
      <c r="Q982" s="261"/>
      <c r="R982" s="261"/>
      <c r="S982" s="261"/>
      <c r="T982" s="261"/>
      <c r="U982" s="261"/>
      <c r="V982" s="261"/>
      <c r="W982" s="261"/>
      <c r="X982" s="261"/>
      <c r="Y982" s="261"/>
      <c r="Z982" s="2"/>
      <c r="AA982" s="2"/>
      <c r="AB982" s="2"/>
    </row>
    <row r="983" spans="1:28" ht="16.5" customHeight="1" x14ac:dyDescent="0.25">
      <c r="A983" s="1"/>
      <c r="B983" s="6"/>
      <c r="C983" s="7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61"/>
      <c r="P983" s="261"/>
      <c r="Q983" s="261"/>
      <c r="R983" s="261"/>
      <c r="S983" s="261"/>
      <c r="T983" s="261"/>
      <c r="U983" s="261"/>
      <c r="V983" s="261"/>
      <c r="W983" s="261"/>
      <c r="X983" s="261"/>
      <c r="Y983" s="261"/>
      <c r="Z983" s="2"/>
      <c r="AA983" s="2"/>
      <c r="AB983" s="2"/>
    </row>
    <row r="984" spans="1:28" ht="16.5" customHeight="1" x14ac:dyDescent="0.25">
      <c r="A984" s="1"/>
      <c r="B984" s="6"/>
      <c r="C984" s="7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61"/>
      <c r="P984" s="261"/>
      <c r="Q984" s="261"/>
      <c r="R984" s="261"/>
      <c r="S984" s="261"/>
      <c r="T984" s="261"/>
      <c r="U984" s="261"/>
      <c r="V984" s="261"/>
      <c r="W984" s="261"/>
      <c r="X984" s="261"/>
      <c r="Y984" s="261"/>
      <c r="Z984" s="2"/>
      <c r="AA984" s="2"/>
      <c r="AB984" s="2"/>
    </row>
    <row r="985" spans="1:28" ht="16.5" customHeight="1" x14ac:dyDescent="0.25">
      <c r="A985" s="1"/>
      <c r="B985" s="6"/>
      <c r="C985" s="7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61"/>
      <c r="P985" s="261"/>
      <c r="Q985" s="261"/>
      <c r="R985" s="261"/>
      <c r="S985" s="261"/>
      <c r="T985" s="261"/>
      <c r="U985" s="261"/>
      <c r="V985" s="261"/>
      <c r="W985" s="261"/>
      <c r="X985" s="261"/>
      <c r="Y985" s="261"/>
      <c r="Z985" s="2"/>
      <c r="AA985" s="2"/>
      <c r="AB985" s="2"/>
    </row>
    <row r="986" spans="1:28" ht="16.5" customHeight="1" x14ac:dyDescent="0.25">
      <c r="A986" s="1"/>
      <c r="B986" s="6"/>
      <c r="C986" s="7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61"/>
      <c r="P986" s="261"/>
      <c r="Q986" s="261"/>
      <c r="R986" s="261"/>
      <c r="S986" s="261"/>
      <c r="T986" s="261"/>
      <c r="U986" s="261"/>
      <c r="V986" s="261"/>
      <c r="W986" s="261"/>
      <c r="X986" s="261"/>
      <c r="Y986" s="261"/>
      <c r="Z986" s="2"/>
      <c r="AA986" s="2"/>
      <c r="AB986" s="2"/>
    </row>
    <row r="987" spans="1:28" ht="16.5" customHeight="1" x14ac:dyDescent="0.25">
      <c r="A987" s="1"/>
      <c r="B987" s="6"/>
      <c r="C987" s="7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61"/>
      <c r="P987" s="261"/>
      <c r="Q987" s="261"/>
      <c r="R987" s="261"/>
      <c r="S987" s="261"/>
      <c r="T987" s="261"/>
      <c r="U987" s="261"/>
      <c r="V987" s="261"/>
      <c r="W987" s="261"/>
      <c r="X987" s="261"/>
      <c r="Y987" s="261"/>
      <c r="Z987" s="2"/>
      <c r="AA987" s="2"/>
      <c r="AB987" s="2"/>
    </row>
    <row r="988" spans="1:28" ht="16.5" customHeight="1" x14ac:dyDescent="0.25">
      <c r="A988" s="1"/>
      <c r="B988" s="6"/>
      <c r="C988" s="7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61"/>
      <c r="P988" s="261"/>
      <c r="Q988" s="261"/>
      <c r="R988" s="261"/>
      <c r="S988" s="261"/>
      <c r="T988" s="261"/>
      <c r="U988" s="261"/>
      <c r="V988" s="261"/>
      <c r="W988" s="261"/>
      <c r="X988" s="261"/>
      <c r="Y988" s="261"/>
      <c r="Z988" s="2"/>
      <c r="AA988" s="2"/>
      <c r="AB988" s="2"/>
    </row>
    <row r="989" spans="1:28" ht="16.5" customHeight="1" x14ac:dyDescent="0.25">
      <c r="A989" s="1"/>
      <c r="B989" s="6"/>
      <c r="C989" s="7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61"/>
      <c r="P989" s="261"/>
      <c r="Q989" s="261"/>
      <c r="R989" s="261"/>
      <c r="S989" s="261"/>
      <c r="T989" s="261"/>
      <c r="U989" s="261"/>
      <c r="V989" s="261"/>
      <c r="W989" s="261"/>
      <c r="X989" s="261"/>
      <c r="Y989" s="261"/>
      <c r="Z989" s="2"/>
      <c r="AA989" s="2"/>
      <c r="AB989" s="2"/>
    </row>
    <row r="990" spans="1:28" ht="16.5" customHeight="1" x14ac:dyDescent="0.25">
      <c r="A990" s="1"/>
      <c r="B990" s="6"/>
      <c r="C990" s="7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61"/>
      <c r="P990" s="261"/>
      <c r="Q990" s="261"/>
      <c r="R990" s="261"/>
      <c r="S990" s="261"/>
      <c r="T990" s="261"/>
      <c r="U990" s="261"/>
      <c r="V990" s="261"/>
      <c r="W990" s="261"/>
      <c r="X990" s="261"/>
      <c r="Y990" s="261"/>
      <c r="Z990" s="2"/>
      <c r="AA990" s="2"/>
      <c r="AB990" s="2"/>
    </row>
    <row r="991" spans="1:28" ht="16.5" customHeight="1" x14ac:dyDescent="0.25">
      <c r="A991" s="1"/>
      <c r="B991" s="6"/>
      <c r="C991" s="7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61"/>
      <c r="P991" s="261"/>
      <c r="Q991" s="261"/>
      <c r="R991" s="261"/>
      <c r="S991" s="261"/>
      <c r="T991" s="261"/>
      <c r="U991" s="261"/>
      <c r="V991" s="261"/>
      <c r="W991" s="261"/>
      <c r="X991" s="261"/>
      <c r="Y991" s="261"/>
      <c r="Z991" s="2"/>
      <c r="AA991" s="2"/>
      <c r="AB991" s="2"/>
    </row>
    <row r="992" spans="1:28" ht="16.5" customHeight="1" x14ac:dyDescent="0.25">
      <c r="A992" s="1"/>
      <c r="B992" s="6"/>
      <c r="C992" s="7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61"/>
      <c r="P992" s="261"/>
      <c r="Q992" s="261"/>
      <c r="R992" s="261"/>
      <c r="S992" s="261"/>
      <c r="T992" s="261"/>
      <c r="U992" s="261"/>
      <c r="V992" s="261"/>
      <c r="W992" s="261"/>
      <c r="X992" s="261"/>
      <c r="Y992" s="261"/>
      <c r="Z992" s="2"/>
      <c r="AA992" s="2"/>
      <c r="AB992" s="2"/>
    </row>
    <row r="993" spans="1:28" ht="16.5" customHeight="1" x14ac:dyDescent="0.25">
      <c r="A993" s="1"/>
      <c r="B993" s="6"/>
      <c r="C993" s="7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61"/>
      <c r="P993" s="261"/>
      <c r="Q993" s="261"/>
      <c r="R993" s="261"/>
      <c r="S993" s="261"/>
      <c r="T993" s="261"/>
      <c r="U993" s="261"/>
      <c r="V993" s="261"/>
      <c r="W993" s="261"/>
      <c r="X993" s="261"/>
      <c r="Y993" s="261"/>
      <c r="Z993" s="2"/>
      <c r="AA993" s="2"/>
      <c r="AB993" s="2"/>
    </row>
    <row r="994" spans="1:28" ht="16.5" customHeight="1" x14ac:dyDescent="0.25">
      <c r="A994" s="1"/>
      <c r="B994" s="6"/>
      <c r="C994" s="7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61"/>
      <c r="P994" s="261"/>
      <c r="Q994" s="261"/>
      <c r="R994" s="261"/>
      <c r="S994" s="261"/>
      <c r="T994" s="261"/>
      <c r="U994" s="261"/>
      <c r="V994" s="261"/>
      <c r="W994" s="261"/>
      <c r="X994" s="261"/>
      <c r="Y994" s="261"/>
      <c r="Z994" s="2"/>
      <c r="AA994" s="2"/>
      <c r="AB994" s="2"/>
    </row>
    <row r="995" spans="1:28" ht="16.5" customHeight="1" x14ac:dyDescent="0.25">
      <c r="A995" s="1"/>
      <c r="B995" s="6"/>
      <c r="C995" s="7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61"/>
      <c r="P995" s="261"/>
      <c r="Q995" s="261"/>
      <c r="R995" s="261"/>
      <c r="S995" s="261"/>
      <c r="T995" s="261"/>
      <c r="U995" s="261"/>
      <c r="V995" s="261"/>
      <c r="W995" s="261"/>
      <c r="X995" s="261"/>
      <c r="Y995" s="261"/>
      <c r="Z995" s="2"/>
      <c r="AA995" s="2"/>
      <c r="AB995" s="2"/>
    </row>
    <row r="996" spans="1:28" ht="16.5" customHeight="1" x14ac:dyDescent="0.25">
      <c r="A996" s="1"/>
      <c r="B996" s="6"/>
      <c r="C996" s="7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61"/>
      <c r="P996" s="261"/>
      <c r="Q996" s="261"/>
      <c r="R996" s="261"/>
      <c r="S996" s="261"/>
      <c r="T996" s="261"/>
      <c r="U996" s="261"/>
      <c r="V996" s="261"/>
      <c r="W996" s="261"/>
      <c r="X996" s="261"/>
      <c r="Y996" s="261"/>
      <c r="Z996" s="2"/>
      <c r="AA996" s="2"/>
      <c r="AB996" s="2"/>
    </row>
    <row r="997" spans="1:28" ht="16.5" customHeight="1" x14ac:dyDescent="0.25">
      <c r="A997" s="1"/>
      <c r="B997" s="6"/>
      <c r="C997" s="7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61"/>
      <c r="P997" s="261"/>
      <c r="Q997" s="261"/>
      <c r="R997" s="261"/>
      <c r="S997" s="261"/>
      <c r="T997" s="261"/>
      <c r="U997" s="261"/>
      <c r="V997" s="261"/>
      <c r="W997" s="261"/>
      <c r="X997" s="261"/>
      <c r="Y997" s="261"/>
      <c r="Z997" s="2"/>
      <c r="AA997" s="2"/>
      <c r="AB997" s="2"/>
    </row>
    <row r="998" spans="1:28" ht="16.5" customHeight="1" x14ac:dyDescent="0.25">
      <c r="A998" s="1"/>
      <c r="B998" s="6"/>
      <c r="C998" s="7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61"/>
      <c r="P998" s="261"/>
      <c r="Q998" s="261"/>
      <c r="R998" s="261"/>
      <c r="S998" s="261"/>
      <c r="T998" s="261"/>
      <c r="U998" s="261"/>
      <c r="V998" s="261"/>
      <c r="W998" s="261"/>
      <c r="X998" s="261"/>
      <c r="Y998" s="261"/>
      <c r="Z998" s="2"/>
      <c r="AA998" s="2"/>
      <c r="AB998" s="2"/>
    </row>
    <row r="999" spans="1:28" ht="16.5" customHeight="1" x14ac:dyDescent="0.25">
      <c r="A999" s="1"/>
      <c r="B999" s="6"/>
      <c r="C999" s="7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61"/>
      <c r="P999" s="261"/>
      <c r="Q999" s="261"/>
      <c r="R999" s="261"/>
      <c r="S999" s="261"/>
      <c r="T999" s="261"/>
      <c r="U999" s="261"/>
      <c r="V999" s="261"/>
      <c r="W999" s="261"/>
      <c r="X999" s="261"/>
      <c r="Y999" s="261"/>
      <c r="Z999" s="2"/>
      <c r="AA999" s="2"/>
      <c r="AB999" s="2"/>
    </row>
    <row r="1000" spans="1:28" ht="16.5" customHeight="1" x14ac:dyDescent="0.25">
      <c r="A1000" s="1"/>
      <c r="B1000" s="6"/>
      <c r="C1000" s="7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61"/>
      <c r="P1000" s="261"/>
      <c r="Q1000" s="261"/>
      <c r="R1000" s="261"/>
      <c r="S1000" s="261"/>
      <c r="T1000" s="261"/>
      <c r="U1000" s="261"/>
      <c r="V1000" s="261"/>
      <c r="W1000" s="261"/>
      <c r="X1000" s="261"/>
      <c r="Y1000" s="261"/>
      <c r="Z1000" s="2"/>
      <c r="AA1000" s="2"/>
      <c r="AB1000" s="2"/>
    </row>
    <row r="1001" spans="1:28" ht="16.5" customHeight="1" x14ac:dyDescent="0.25">
      <c r="A1001" s="1"/>
      <c r="B1001" s="6"/>
      <c r="C1001" s="7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61"/>
      <c r="P1001" s="261"/>
      <c r="Q1001" s="261"/>
      <c r="R1001" s="261"/>
      <c r="S1001" s="261"/>
      <c r="T1001" s="261"/>
      <c r="U1001" s="261"/>
      <c r="V1001" s="261"/>
      <c r="W1001" s="261"/>
      <c r="X1001" s="261"/>
      <c r="Y1001" s="261"/>
      <c r="Z1001" s="2"/>
      <c r="AA1001" s="2"/>
      <c r="AB1001" s="2"/>
    </row>
    <row r="1002" spans="1:28" ht="16.5" customHeight="1" x14ac:dyDescent="0.25">
      <c r="A1002" s="1"/>
      <c r="B1002" s="6"/>
      <c r="C1002" s="7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61"/>
      <c r="P1002" s="261"/>
      <c r="Q1002" s="261"/>
      <c r="R1002" s="261"/>
      <c r="S1002" s="261"/>
      <c r="T1002" s="261"/>
      <c r="U1002" s="261"/>
      <c r="V1002" s="261"/>
      <c r="W1002" s="261"/>
      <c r="X1002" s="261"/>
      <c r="Y1002" s="261"/>
      <c r="Z1002" s="2"/>
      <c r="AA1002" s="2"/>
      <c r="AB1002" s="2"/>
    </row>
    <row r="1003" spans="1:28" ht="16.5" customHeight="1" x14ac:dyDescent="0.25">
      <c r="A1003" s="1"/>
      <c r="B1003" s="6"/>
      <c r="C1003" s="7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61"/>
      <c r="P1003" s="261"/>
      <c r="Q1003" s="261"/>
      <c r="R1003" s="261"/>
      <c r="S1003" s="261"/>
      <c r="T1003" s="261"/>
      <c r="U1003" s="261"/>
      <c r="V1003" s="261"/>
      <c r="W1003" s="261"/>
      <c r="X1003" s="261"/>
      <c r="Y1003" s="261"/>
      <c r="Z1003" s="2"/>
      <c r="AA1003" s="2"/>
      <c r="AB1003" s="2"/>
    </row>
    <row r="1004" spans="1:28" ht="16.5" customHeight="1" x14ac:dyDescent="0.25">
      <c r="A1004" s="1"/>
      <c r="B1004" s="6"/>
      <c r="C1004" s="7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61"/>
      <c r="P1004" s="261"/>
      <c r="Q1004" s="261"/>
      <c r="R1004" s="261"/>
      <c r="S1004" s="261"/>
      <c r="T1004" s="261"/>
      <c r="U1004" s="261"/>
      <c r="V1004" s="261"/>
      <c r="W1004" s="261"/>
      <c r="X1004" s="261"/>
      <c r="Y1004" s="261"/>
      <c r="Z1004" s="2"/>
      <c r="AA1004" s="2"/>
      <c r="AB1004" s="2"/>
    </row>
    <row r="1005" spans="1:28" ht="16.5" customHeight="1" x14ac:dyDescent="0.25">
      <c r="A1005" s="1"/>
      <c r="B1005" s="6"/>
      <c r="C1005" s="7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61"/>
      <c r="P1005" s="261"/>
      <c r="Q1005" s="261"/>
      <c r="R1005" s="261"/>
      <c r="S1005" s="261"/>
      <c r="T1005" s="261"/>
      <c r="U1005" s="261"/>
      <c r="V1005" s="261"/>
      <c r="W1005" s="261"/>
      <c r="X1005" s="261"/>
      <c r="Y1005" s="261"/>
      <c r="Z1005" s="2"/>
      <c r="AA1005" s="2"/>
      <c r="AB1005" s="2"/>
    </row>
    <row r="1006" spans="1:28" ht="16.5" customHeight="1" x14ac:dyDescent="0.25">
      <c r="A1006" s="1"/>
      <c r="B1006" s="6"/>
      <c r="C1006" s="7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61"/>
      <c r="P1006" s="261"/>
      <c r="Q1006" s="261"/>
      <c r="R1006" s="261"/>
      <c r="S1006" s="261"/>
      <c r="T1006" s="261"/>
      <c r="U1006" s="261"/>
      <c r="V1006" s="261"/>
      <c r="W1006" s="261"/>
      <c r="X1006" s="261"/>
      <c r="Y1006" s="261"/>
      <c r="Z1006" s="2"/>
      <c r="AA1006" s="2"/>
      <c r="AB1006" s="2"/>
    </row>
    <row r="1007" spans="1:28" ht="16.5" customHeight="1" x14ac:dyDescent="0.25">
      <c r="A1007" s="1"/>
      <c r="B1007" s="6"/>
      <c r="C1007" s="7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61"/>
      <c r="P1007" s="261"/>
      <c r="Q1007" s="261"/>
      <c r="R1007" s="261"/>
      <c r="S1007" s="261"/>
      <c r="T1007" s="261"/>
      <c r="U1007" s="261"/>
      <c r="V1007" s="261"/>
      <c r="W1007" s="261"/>
      <c r="X1007" s="261"/>
      <c r="Y1007" s="261"/>
      <c r="Z1007" s="2"/>
      <c r="AA1007" s="2"/>
      <c r="AB1007" s="2"/>
    </row>
    <row r="1008" spans="1:28" ht="16.5" customHeight="1" x14ac:dyDescent="0.25">
      <c r="A1008" s="1"/>
      <c r="B1008" s="6"/>
      <c r="C1008" s="7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61"/>
      <c r="P1008" s="261"/>
      <c r="Q1008" s="261"/>
      <c r="R1008" s="261"/>
      <c r="S1008" s="261"/>
      <c r="T1008" s="261"/>
      <c r="U1008" s="261"/>
      <c r="V1008" s="261"/>
      <c r="W1008" s="261"/>
      <c r="X1008" s="261"/>
      <c r="Y1008" s="261"/>
      <c r="Z1008" s="2"/>
      <c r="AA1008" s="2"/>
      <c r="AB1008" s="2"/>
    </row>
    <row r="1009" spans="1:28" ht="16.5" customHeight="1" x14ac:dyDescent="0.25">
      <c r="A1009" s="1"/>
      <c r="B1009" s="6"/>
      <c r="C1009" s="7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61"/>
      <c r="P1009" s="261"/>
      <c r="Q1009" s="261"/>
      <c r="R1009" s="261"/>
      <c r="S1009" s="261"/>
      <c r="T1009" s="261"/>
      <c r="U1009" s="261"/>
      <c r="V1009" s="261"/>
      <c r="W1009" s="261"/>
      <c r="X1009" s="261"/>
      <c r="Y1009" s="261"/>
      <c r="Z1009" s="2"/>
      <c r="AA1009" s="2"/>
      <c r="AB1009" s="2"/>
    </row>
    <row r="1010" spans="1:28" ht="16.5" customHeight="1" x14ac:dyDescent="0.25">
      <c r="A1010" s="1"/>
      <c r="B1010" s="6"/>
      <c r="C1010" s="7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61"/>
      <c r="P1010" s="261"/>
      <c r="Q1010" s="261"/>
      <c r="R1010" s="261"/>
      <c r="S1010" s="261"/>
      <c r="T1010" s="261"/>
      <c r="U1010" s="261"/>
      <c r="V1010" s="261"/>
      <c r="W1010" s="261"/>
      <c r="X1010" s="261"/>
      <c r="Y1010" s="261"/>
      <c r="Z1010" s="2"/>
      <c r="AA1010" s="2"/>
      <c r="AB1010" s="2"/>
    </row>
    <row r="1011" spans="1:28" ht="16.5" customHeight="1" x14ac:dyDescent="0.25">
      <c r="A1011" s="1"/>
      <c r="B1011" s="6"/>
      <c r="C1011" s="7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61"/>
      <c r="P1011" s="261"/>
      <c r="Q1011" s="261"/>
      <c r="R1011" s="261"/>
      <c r="S1011" s="261"/>
      <c r="T1011" s="261"/>
      <c r="U1011" s="261"/>
      <c r="V1011" s="261"/>
      <c r="W1011" s="261"/>
      <c r="X1011" s="261"/>
      <c r="Y1011" s="261"/>
      <c r="Z1011" s="2"/>
      <c r="AA1011" s="2"/>
      <c r="AB1011" s="2"/>
    </row>
    <row r="1012" spans="1:28" ht="16.5" customHeight="1" x14ac:dyDescent="0.25">
      <c r="A1012" s="1"/>
      <c r="B1012" s="6"/>
      <c r="C1012" s="7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61"/>
      <c r="P1012" s="261"/>
      <c r="Q1012" s="261"/>
      <c r="R1012" s="261"/>
      <c r="S1012" s="261"/>
      <c r="T1012" s="261"/>
      <c r="U1012" s="261"/>
      <c r="V1012" s="261"/>
      <c r="W1012" s="261"/>
      <c r="X1012" s="261"/>
      <c r="Y1012" s="261"/>
      <c r="Z1012" s="2"/>
      <c r="AA1012" s="2"/>
      <c r="AB1012" s="2"/>
    </row>
    <row r="1013" spans="1:28" ht="16.5" customHeight="1" x14ac:dyDescent="0.25">
      <c r="A1013" s="1"/>
      <c r="B1013" s="6"/>
      <c r="C1013" s="7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61"/>
      <c r="P1013" s="261"/>
      <c r="Q1013" s="261"/>
      <c r="R1013" s="261"/>
      <c r="S1013" s="261"/>
      <c r="T1013" s="261"/>
      <c r="U1013" s="261"/>
      <c r="V1013" s="261"/>
      <c r="W1013" s="261"/>
      <c r="X1013" s="261"/>
      <c r="Y1013" s="261"/>
      <c r="Z1013" s="2"/>
      <c r="AA1013" s="2"/>
      <c r="AB1013" s="2"/>
    </row>
    <row r="1014" spans="1:28" ht="16.5" customHeight="1" x14ac:dyDescent="0.25">
      <c r="A1014" s="1"/>
      <c r="B1014" s="6"/>
      <c r="C1014" s="7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61"/>
      <c r="P1014" s="261"/>
      <c r="Q1014" s="261"/>
      <c r="R1014" s="261"/>
      <c r="S1014" s="261"/>
      <c r="T1014" s="261"/>
      <c r="U1014" s="261"/>
      <c r="V1014" s="261"/>
      <c r="W1014" s="261"/>
      <c r="X1014" s="261"/>
      <c r="Y1014" s="261"/>
      <c r="Z1014" s="2"/>
      <c r="AA1014" s="2"/>
      <c r="AB1014" s="2"/>
    </row>
    <row r="1015" spans="1:28" ht="16.5" customHeight="1" x14ac:dyDescent="0.25">
      <c r="A1015" s="1"/>
      <c r="B1015" s="6"/>
      <c r="C1015" s="7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61"/>
      <c r="P1015" s="261"/>
      <c r="Q1015" s="261"/>
      <c r="R1015" s="261"/>
      <c r="S1015" s="261"/>
      <c r="T1015" s="261"/>
      <c r="U1015" s="261"/>
      <c r="V1015" s="261"/>
      <c r="W1015" s="261"/>
      <c r="X1015" s="261"/>
      <c r="Y1015" s="261"/>
      <c r="Z1015" s="2"/>
      <c r="AA1015" s="2"/>
      <c r="AB1015" s="2"/>
    </row>
    <row r="1016" spans="1:28" ht="16.5" customHeight="1" x14ac:dyDescent="0.25">
      <c r="A1016" s="1"/>
      <c r="B1016" s="6"/>
      <c r="C1016" s="7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61"/>
      <c r="P1016" s="261"/>
      <c r="Q1016" s="261"/>
      <c r="R1016" s="261"/>
      <c r="S1016" s="261"/>
      <c r="T1016" s="261"/>
      <c r="U1016" s="261"/>
      <c r="V1016" s="261"/>
      <c r="W1016" s="261"/>
      <c r="X1016" s="261"/>
      <c r="Y1016" s="261"/>
      <c r="Z1016" s="2"/>
      <c r="AA1016" s="2"/>
      <c r="AB1016" s="2"/>
    </row>
    <row r="1017" spans="1:28" ht="16.5" customHeight="1" x14ac:dyDescent="0.25">
      <c r="A1017" s="1"/>
      <c r="B1017" s="6"/>
      <c r="C1017" s="7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61"/>
      <c r="P1017" s="261"/>
      <c r="Q1017" s="261"/>
      <c r="R1017" s="261"/>
      <c r="S1017" s="261"/>
      <c r="T1017" s="261"/>
      <c r="U1017" s="261"/>
      <c r="V1017" s="261"/>
      <c r="W1017" s="261"/>
      <c r="X1017" s="261"/>
      <c r="Y1017" s="261"/>
      <c r="Z1017" s="2"/>
      <c r="AA1017" s="2"/>
      <c r="AB1017" s="2"/>
    </row>
    <row r="1018" spans="1:28" ht="16.5" customHeight="1" x14ac:dyDescent="0.25">
      <c r="A1018" s="1"/>
      <c r="B1018" s="6"/>
      <c r="C1018" s="7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61"/>
      <c r="P1018" s="261"/>
      <c r="Q1018" s="261"/>
      <c r="R1018" s="261"/>
      <c r="S1018" s="261"/>
      <c r="T1018" s="261"/>
      <c r="U1018" s="261"/>
      <c r="V1018" s="261"/>
      <c r="W1018" s="261"/>
      <c r="X1018" s="261"/>
      <c r="Y1018" s="261"/>
      <c r="Z1018" s="2"/>
      <c r="AA1018" s="2"/>
      <c r="AB1018" s="2"/>
    </row>
    <row r="1019" spans="1:28" ht="16.5" customHeight="1" x14ac:dyDescent="0.25">
      <c r="A1019" s="1"/>
      <c r="B1019" s="6"/>
      <c r="C1019" s="7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61"/>
      <c r="P1019" s="261"/>
      <c r="Q1019" s="261"/>
      <c r="R1019" s="261"/>
      <c r="S1019" s="261"/>
      <c r="T1019" s="261"/>
      <c r="U1019" s="261"/>
      <c r="V1019" s="261"/>
      <c r="W1019" s="261"/>
      <c r="X1019" s="261"/>
      <c r="Y1019" s="261"/>
      <c r="Z1019" s="2"/>
      <c r="AA1019" s="2"/>
      <c r="AB1019" s="2"/>
    </row>
    <row r="1020" spans="1:28" ht="16.5" customHeight="1" x14ac:dyDescent="0.25">
      <c r="A1020" s="1"/>
      <c r="B1020" s="6"/>
      <c r="C1020" s="7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61"/>
      <c r="P1020" s="261"/>
      <c r="Q1020" s="261"/>
      <c r="R1020" s="261"/>
      <c r="S1020" s="261"/>
      <c r="T1020" s="261"/>
      <c r="U1020" s="261"/>
      <c r="V1020" s="261"/>
      <c r="W1020" s="261"/>
      <c r="X1020" s="261"/>
      <c r="Y1020" s="261"/>
      <c r="Z1020" s="2"/>
      <c r="AA1020" s="2"/>
      <c r="AB1020" s="2"/>
    </row>
    <row r="1021" spans="1:28" ht="16.5" customHeight="1" x14ac:dyDescent="0.25">
      <c r="A1021" s="1"/>
      <c r="B1021" s="6"/>
      <c r="C1021" s="7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61"/>
      <c r="P1021" s="261"/>
      <c r="Q1021" s="261"/>
      <c r="R1021" s="261"/>
      <c r="S1021" s="261"/>
      <c r="T1021" s="261"/>
      <c r="U1021" s="261"/>
      <c r="V1021" s="261"/>
      <c r="W1021" s="261"/>
      <c r="X1021" s="261"/>
      <c r="Y1021" s="261"/>
      <c r="Z1021" s="2"/>
      <c r="AA1021" s="2"/>
      <c r="AB1021" s="2"/>
    </row>
    <row r="1022" spans="1:28" ht="16.5" customHeight="1" x14ac:dyDescent="0.25">
      <c r="A1022" s="1"/>
      <c r="B1022" s="6"/>
      <c r="C1022" s="7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61"/>
      <c r="P1022" s="261"/>
      <c r="Q1022" s="261"/>
      <c r="R1022" s="261"/>
      <c r="S1022" s="261"/>
      <c r="T1022" s="261"/>
      <c r="U1022" s="261"/>
      <c r="V1022" s="261"/>
      <c r="W1022" s="261"/>
      <c r="X1022" s="261"/>
      <c r="Y1022" s="261"/>
      <c r="Z1022" s="2"/>
      <c r="AA1022" s="2"/>
      <c r="AB1022" s="2"/>
    </row>
    <row r="1023" spans="1:28" ht="16.5" customHeight="1" x14ac:dyDescent="0.25">
      <c r="A1023" s="1"/>
      <c r="B1023" s="6"/>
      <c r="C1023" s="7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61"/>
      <c r="P1023" s="261"/>
      <c r="Q1023" s="261"/>
      <c r="R1023" s="261"/>
      <c r="S1023" s="261"/>
      <c r="T1023" s="261"/>
      <c r="U1023" s="261"/>
      <c r="V1023" s="261"/>
      <c r="W1023" s="261"/>
      <c r="X1023" s="261"/>
      <c r="Y1023" s="261"/>
      <c r="Z1023" s="2"/>
      <c r="AA1023" s="2"/>
      <c r="AB1023" s="2"/>
    </row>
    <row r="1024" spans="1:28" ht="16.5" customHeight="1" x14ac:dyDescent="0.25">
      <c r="A1024" s="1"/>
      <c r="B1024" s="6"/>
      <c r="C1024" s="7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61"/>
      <c r="P1024" s="261"/>
      <c r="Q1024" s="261"/>
      <c r="R1024" s="261"/>
      <c r="S1024" s="261"/>
      <c r="T1024" s="261"/>
      <c r="U1024" s="261"/>
      <c r="V1024" s="261"/>
      <c r="W1024" s="261"/>
      <c r="X1024" s="261"/>
      <c r="Y1024" s="261"/>
      <c r="Z1024" s="2"/>
      <c r="AA1024" s="2"/>
      <c r="AB1024" s="2"/>
    </row>
    <row r="1025" spans="1:28" ht="16.5" customHeight="1" x14ac:dyDescent="0.25">
      <c r="A1025" s="1"/>
      <c r="B1025" s="6"/>
      <c r="C1025" s="7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61"/>
      <c r="P1025" s="261"/>
      <c r="Q1025" s="261"/>
      <c r="R1025" s="261"/>
      <c r="S1025" s="261"/>
      <c r="T1025" s="261"/>
      <c r="U1025" s="261"/>
      <c r="V1025" s="261"/>
      <c r="W1025" s="261"/>
      <c r="X1025" s="261"/>
      <c r="Y1025" s="261"/>
      <c r="Z1025" s="2"/>
      <c r="AA1025" s="2"/>
      <c r="AB1025" s="2"/>
    </row>
    <row r="1026" spans="1:28" ht="16.5" customHeight="1" x14ac:dyDescent="0.25">
      <c r="A1026" s="1"/>
      <c r="B1026" s="6"/>
      <c r="C1026" s="7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61"/>
      <c r="P1026" s="261"/>
      <c r="Q1026" s="261"/>
      <c r="R1026" s="261"/>
      <c r="S1026" s="261"/>
      <c r="T1026" s="261"/>
      <c r="U1026" s="261"/>
      <c r="V1026" s="261"/>
      <c r="W1026" s="261"/>
      <c r="X1026" s="261"/>
      <c r="Y1026" s="261"/>
      <c r="Z1026" s="2"/>
      <c r="AA1026" s="2"/>
      <c r="AB1026" s="2"/>
    </row>
    <row r="1027" spans="1:28" ht="16.5" customHeight="1" x14ac:dyDescent="0.25">
      <c r="A1027" s="1"/>
      <c r="B1027" s="6"/>
      <c r="C1027" s="7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61"/>
      <c r="P1027" s="261"/>
      <c r="Q1027" s="261"/>
      <c r="R1027" s="261"/>
      <c r="S1027" s="261"/>
      <c r="T1027" s="261"/>
      <c r="U1027" s="261"/>
      <c r="V1027" s="261"/>
      <c r="W1027" s="261"/>
      <c r="X1027" s="261"/>
      <c r="Y1027" s="261"/>
      <c r="Z1027" s="2"/>
      <c r="AA1027" s="2"/>
      <c r="AB1027" s="2"/>
    </row>
    <row r="1028" spans="1:28" ht="16.5" customHeight="1" x14ac:dyDescent="0.25">
      <c r="A1028" s="1"/>
      <c r="B1028" s="6"/>
      <c r="C1028" s="7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61"/>
      <c r="P1028" s="261"/>
      <c r="Q1028" s="261"/>
      <c r="R1028" s="261"/>
      <c r="S1028" s="261"/>
      <c r="T1028" s="261"/>
      <c r="U1028" s="261"/>
      <c r="V1028" s="261"/>
      <c r="W1028" s="261"/>
      <c r="X1028" s="261"/>
      <c r="Y1028" s="261"/>
      <c r="Z1028" s="2"/>
      <c r="AA1028" s="2"/>
      <c r="AB1028" s="2"/>
    </row>
    <row r="1029" spans="1:28" ht="16.5" customHeight="1" x14ac:dyDescent="0.25">
      <c r="A1029" s="1"/>
      <c r="B1029" s="6"/>
      <c r="C1029" s="7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61"/>
      <c r="P1029" s="261"/>
      <c r="Q1029" s="261"/>
      <c r="R1029" s="261"/>
      <c r="S1029" s="261"/>
      <c r="T1029" s="261"/>
      <c r="U1029" s="261"/>
      <c r="V1029" s="261"/>
      <c r="W1029" s="261"/>
      <c r="X1029" s="261"/>
      <c r="Y1029" s="261"/>
      <c r="Z1029" s="2"/>
      <c r="AA1029" s="2"/>
      <c r="AB1029" s="2"/>
    </row>
    <row r="1030" spans="1:28" ht="16.5" customHeight="1" x14ac:dyDescent="0.25">
      <c r="A1030" s="1"/>
      <c r="B1030" s="6"/>
      <c r="C1030" s="7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61"/>
      <c r="P1030" s="261"/>
      <c r="Q1030" s="261"/>
      <c r="R1030" s="261"/>
      <c r="S1030" s="261"/>
      <c r="T1030" s="261"/>
      <c r="U1030" s="261"/>
      <c r="V1030" s="261"/>
      <c r="W1030" s="261"/>
      <c r="X1030" s="261"/>
      <c r="Y1030" s="261"/>
      <c r="Z1030" s="2"/>
      <c r="AA1030" s="2"/>
      <c r="AB1030" s="2"/>
    </row>
    <row r="1031" spans="1:28" ht="16.5" customHeight="1" x14ac:dyDescent="0.25">
      <c r="A1031" s="1"/>
      <c r="B1031" s="6"/>
      <c r="C1031" s="7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61"/>
      <c r="P1031" s="261"/>
      <c r="Q1031" s="261"/>
      <c r="R1031" s="261"/>
      <c r="S1031" s="261"/>
      <c r="T1031" s="261"/>
      <c r="U1031" s="261"/>
      <c r="V1031" s="261"/>
      <c r="W1031" s="261"/>
      <c r="X1031" s="261"/>
      <c r="Y1031" s="261"/>
      <c r="Z1031" s="2"/>
      <c r="AA1031" s="2"/>
      <c r="AB1031" s="2"/>
    </row>
    <row r="1032" spans="1:28" ht="16.5" customHeight="1" x14ac:dyDescent="0.25">
      <c r="A1032" s="1"/>
      <c r="B1032" s="6"/>
      <c r="C1032" s="7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61"/>
      <c r="P1032" s="261"/>
      <c r="Q1032" s="261"/>
      <c r="R1032" s="261"/>
      <c r="S1032" s="261"/>
      <c r="T1032" s="261"/>
      <c r="U1032" s="261"/>
      <c r="V1032" s="261"/>
      <c r="W1032" s="261"/>
      <c r="X1032" s="261"/>
      <c r="Y1032" s="261"/>
      <c r="Z1032" s="2"/>
      <c r="AA1032" s="2"/>
      <c r="AB1032" s="2"/>
    </row>
    <row r="1033" spans="1:28" ht="16.5" customHeight="1" x14ac:dyDescent="0.25">
      <c r="A1033" s="1"/>
      <c r="B1033" s="6"/>
      <c r="C1033" s="7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61"/>
      <c r="P1033" s="261"/>
      <c r="Q1033" s="261"/>
      <c r="R1033" s="261"/>
      <c r="S1033" s="261"/>
      <c r="T1033" s="261"/>
      <c r="U1033" s="261"/>
      <c r="V1033" s="261"/>
      <c r="W1033" s="261"/>
      <c r="X1033" s="261"/>
      <c r="Y1033" s="261"/>
      <c r="Z1033" s="2"/>
      <c r="AA1033" s="2"/>
      <c r="AB1033" s="2"/>
    </row>
    <row r="1034" spans="1:28" ht="16.5" customHeight="1" x14ac:dyDescent="0.25">
      <c r="A1034" s="1"/>
      <c r="B1034" s="6"/>
      <c r="C1034" s="7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61"/>
      <c r="P1034" s="261"/>
      <c r="Q1034" s="261"/>
      <c r="R1034" s="261"/>
      <c r="S1034" s="261"/>
      <c r="T1034" s="261"/>
      <c r="U1034" s="261"/>
      <c r="V1034" s="261"/>
      <c r="W1034" s="261"/>
      <c r="X1034" s="261"/>
      <c r="Y1034" s="261"/>
      <c r="Z1034" s="2"/>
      <c r="AA1034" s="2"/>
      <c r="AB1034" s="2"/>
    </row>
    <row r="1035" spans="1:28" ht="16.5" customHeight="1" x14ac:dyDescent="0.25">
      <c r="A1035" s="1"/>
      <c r="B1035" s="6"/>
      <c r="C1035" s="7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61"/>
      <c r="P1035" s="261"/>
      <c r="Q1035" s="261"/>
      <c r="R1035" s="261"/>
      <c r="S1035" s="261"/>
      <c r="T1035" s="261"/>
      <c r="U1035" s="261"/>
      <c r="V1035" s="261"/>
      <c r="W1035" s="261"/>
      <c r="X1035" s="261"/>
      <c r="Y1035" s="261"/>
      <c r="Z1035" s="2"/>
      <c r="AA1035" s="2"/>
      <c r="AB1035" s="2"/>
    </row>
    <row r="1036" spans="1:28" ht="16.5" customHeight="1" x14ac:dyDescent="0.25">
      <c r="A1036" s="1"/>
      <c r="B1036" s="6"/>
      <c r="C1036" s="7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61"/>
      <c r="P1036" s="261"/>
      <c r="Q1036" s="261"/>
      <c r="R1036" s="261"/>
      <c r="S1036" s="261"/>
      <c r="T1036" s="261"/>
      <c r="U1036" s="261"/>
      <c r="V1036" s="261"/>
      <c r="W1036" s="261"/>
      <c r="X1036" s="261"/>
      <c r="Y1036" s="261"/>
      <c r="Z1036" s="2"/>
      <c r="AA1036" s="2"/>
      <c r="AB1036" s="2"/>
    </row>
    <row r="1037" spans="1:28" ht="16.5" customHeight="1" x14ac:dyDescent="0.25">
      <c r="A1037" s="1"/>
      <c r="B1037" s="6"/>
      <c r="C1037" s="7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61"/>
      <c r="P1037" s="261"/>
      <c r="Q1037" s="261"/>
      <c r="R1037" s="261"/>
      <c r="S1037" s="261"/>
      <c r="T1037" s="261"/>
      <c r="U1037" s="261"/>
      <c r="V1037" s="261"/>
      <c r="W1037" s="261"/>
      <c r="X1037" s="261"/>
      <c r="Y1037" s="261"/>
      <c r="Z1037" s="2"/>
      <c r="AA1037" s="2"/>
      <c r="AB1037" s="2"/>
    </row>
    <row r="1038" spans="1:28" ht="16.5" customHeight="1" x14ac:dyDescent="0.25">
      <c r="A1038" s="1"/>
      <c r="B1038" s="6"/>
      <c r="C1038" s="7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61"/>
      <c r="P1038" s="261"/>
      <c r="Q1038" s="261"/>
      <c r="R1038" s="261"/>
      <c r="S1038" s="261"/>
      <c r="T1038" s="261"/>
      <c r="U1038" s="261"/>
      <c r="V1038" s="261"/>
      <c r="W1038" s="261"/>
      <c r="X1038" s="261"/>
      <c r="Y1038" s="261"/>
      <c r="Z1038" s="2"/>
      <c r="AA1038" s="2"/>
      <c r="AB1038" s="2"/>
    </row>
    <row r="1039" spans="1:28" ht="16.5" customHeight="1" x14ac:dyDescent="0.25">
      <c r="A1039" s="1"/>
      <c r="B1039" s="6"/>
      <c r="C1039" s="7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61"/>
      <c r="P1039" s="261"/>
      <c r="Q1039" s="261"/>
      <c r="R1039" s="261"/>
      <c r="S1039" s="261"/>
      <c r="T1039" s="261"/>
      <c r="U1039" s="261"/>
      <c r="V1039" s="261"/>
      <c r="W1039" s="261"/>
      <c r="X1039" s="261"/>
      <c r="Y1039" s="261"/>
      <c r="Z1039" s="2"/>
      <c r="AA1039" s="2"/>
      <c r="AB1039" s="2"/>
    </row>
    <row r="1040" spans="1:28" ht="16.5" customHeight="1" x14ac:dyDescent="0.25">
      <c r="A1040" s="1"/>
      <c r="B1040" s="6"/>
      <c r="C1040" s="7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61"/>
      <c r="P1040" s="261"/>
      <c r="Q1040" s="261"/>
      <c r="R1040" s="261"/>
      <c r="S1040" s="261"/>
      <c r="T1040" s="261"/>
      <c r="U1040" s="261"/>
      <c r="V1040" s="261"/>
      <c r="W1040" s="261"/>
      <c r="X1040" s="261"/>
      <c r="Y1040" s="261"/>
      <c r="Z1040" s="2"/>
      <c r="AA1040" s="2"/>
      <c r="AB1040" s="2"/>
    </row>
    <row r="1041" spans="1:28" ht="16.5" customHeight="1" x14ac:dyDescent="0.25">
      <c r="A1041" s="1"/>
      <c r="B1041" s="6"/>
      <c r="C1041" s="7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61"/>
      <c r="P1041" s="261"/>
      <c r="Q1041" s="261"/>
      <c r="R1041" s="261"/>
      <c r="S1041" s="261"/>
      <c r="T1041" s="261"/>
      <c r="U1041" s="261"/>
      <c r="V1041" s="261"/>
      <c r="W1041" s="261"/>
      <c r="X1041" s="261"/>
      <c r="Y1041" s="261"/>
      <c r="Z1041" s="2"/>
      <c r="AA1041" s="2"/>
      <c r="AB1041" s="2"/>
    </row>
    <row r="1042" spans="1:28" ht="16.5" customHeight="1" x14ac:dyDescent="0.25">
      <c r="A1042" s="1"/>
      <c r="B1042" s="6"/>
      <c r="C1042" s="7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61"/>
      <c r="P1042" s="261"/>
      <c r="Q1042" s="261"/>
      <c r="R1042" s="261"/>
      <c r="S1042" s="261"/>
      <c r="T1042" s="261"/>
      <c r="U1042" s="261"/>
      <c r="V1042" s="261"/>
      <c r="W1042" s="261"/>
      <c r="X1042" s="261"/>
      <c r="Y1042" s="261"/>
      <c r="Z1042" s="2"/>
      <c r="AA1042" s="2"/>
      <c r="AB1042" s="2"/>
    </row>
    <row r="1043" spans="1:28" ht="16.5" customHeight="1" x14ac:dyDescent="0.25">
      <c r="A1043" s="1"/>
      <c r="B1043" s="6"/>
      <c r="C1043" s="7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61"/>
      <c r="P1043" s="261"/>
      <c r="Q1043" s="261"/>
      <c r="R1043" s="261"/>
      <c r="S1043" s="261"/>
      <c r="T1043" s="261"/>
      <c r="U1043" s="261"/>
      <c r="V1043" s="261"/>
      <c r="W1043" s="261"/>
      <c r="X1043" s="261"/>
      <c r="Y1043" s="261"/>
      <c r="Z1043" s="2"/>
      <c r="AA1043" s="2"/>
      <c r="AB1043" s="2"/>
    </row>
    <row r="1044" spans="1:28" ht="16.5" customHeight="1" x14ac:dyDescent="0.25">
      <c r="A1044" s="1"/>
      <c r="B1044" s="6"/>
      <c r="C1044" s="7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61"/>
      <c r="P1044" s="261"/>
      <c r="Q1044" s="261"/>
      <c r="R1044" s="261"/>
      <c r="S1044" s="261"/>
      <c r="T1044" s="261"/>
      <c r="U1044" s="261"/>
      <c r="V1044" s="261"/>
      <c r="W1044" s="261"/>
      <c r="X1044" s="261"/>
      <c r="Y1044" s="261"/>
      <c r="Z1044" s="2"/>
      <c r="AA1044" s="2"/>
      <c r="AB1044" s="2"/>
    </row>
    <row r="1045" spans="1:28" ht="16.5" customHeight="1" x14ac:dyDescent="0.25">
      <c r="A1045" s="1"/>
      <c r="B1045" s="6"/>
      <c r="C1045" s="7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61"/>
      <c r="P1045" s="261"/>
      <c r="Q1045" s="261"/>
      <c r="R1045" s="261"/>
      <c r="S1045" s="261"/>
      <c r="T1045" s="261"/>
      <c r="U1045" s="261"/>
      <c r="V1045" s="261"/>
      <c r="W1045" s="261"/>
      <c r="X1045" s="261"/>
      <c r="Y1045" s="261"/>
      <c r="Z1045" s="2"/>
      <c r="AA1045" s="2"/>
      <c r="AB1045" s="2"/>
    </row>
    <row r="1046" spans="1:28" ht="16.5" customHeight="1" x14ac:dyDescent="0.25">
      <c r="A1046" s="1"/>
      <c r="B1046" s="6"/>
      <c r="C1046" s="7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61"/>
      <c r="P1046" s="261"/>
      <c r="Q1046" s="261"/>
      <c r="R1046" s="261"/>
      <c r="S1046" s="261"/>
      <c r="T1046" s="261"/>
      <c r="U1046" s="261"/>
      <c r="V1046" s="261"/>
      <c r="W1046" s="261"/>
      <c r="X1046" s="261"/>
      <c r="Y1046" s="261"/>
      <c r="Z1046" s="2"/>
      <c r="AA1046" s="2"/>
      <c r="AB1046" s="2"/>
    </row>
    <row r="1047" spans="1:28" ht="16.5" customHeight="1" x14ac:dyDescent="0.25">
      <c r="A1047" s="1"/>
      <c r="B1047" s="6"/>
      <c r="C1047" s="7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61"/>
      <c r="P1047" s="261"/>
      <c r="Q1047" s="261"/>
      <c r="R1047" s="261"/>
      <c r="S1047" s="261"/>
      <c r="T1047" s="261"/>
      <c r="U1047" s="261"/>
      <c r="V1047" s="261"/>
      <c r="W1047" s="261"/>
      <c r="X1047" s="261"/>
      <c r="Y1047" s="261"/>
      <c r="Z1047" s="2"/>
      <c r="AA1047" s="2"/>
      <c r="AB1047" s="2"/>
    </row>
    <row r="1048" spans="1:28" ht="16.5" customHeight="1" x14ac:dyDescent="0.25">
      <c r="A1048" s="1"/>
      <c r="B1048" s="6"/>
      <c r="C1048" s="7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61"/>
      <c r="P1048" s="261"/>
      <c r="Q1048" s="261"/>
      <c r="R1048" s="261"/>
      <c r="S1048" s="261"/>
      <c r="T1048" s="261"/>
      <c r="U1048" s="261"/>
      <c r="V1048" s="261"/>
      <c r="W1048" s="261"/>
      <c r="X1048" s="261"/>
      <c r="Y1048" s="261"/>
      <c r="Z1048" s="2"/>
      <c r="AA1048" s="2"/>
      <c r="AB1048" s="2"/>
    </row>
    <row r="1049" spans="1:28" ht="16.5" customHeight="1" x14ac:dyDescent="0.25">
      <c r="A1049" s="1"/>
      <c r="B1049" s="6"/>
      <c r="C1049" s="7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61"/>
      <c r="P1049" s="261"/>
      <c r="Q1049" s="261"/>
      <c r="R1049" s="261"/>
      <c r="S1049" s="261"/>
      <c r="T1049" s="261"/>
      <c r="U1049" s="261"/>
      <c r="V1049" s="261"/>
      <c r="W1049" s="261"/>
      <c r="X1049" s="261"/>
      <c r="Y1049" s="261"/>
      <c r="Z1049" s="2"/>
      <c r="AA1049" s="2"/>
      <c r="AB1049" s="2"/>
    </row>
    <row r="1050" spans="1:28" ht="16.5" customHeight="1" x14ac:dyDescent="0.25">
      <c r="A1050" s="1"/>
      <c r="B1050" s="6"/>
      <c r="C1050" s="7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61"/>
      <c r="P1050" s="261"/>
      <c r="Q1050" s="261"/>
      <c r="R1050" s="261"/>
      <c r="S1050" s="261"/>
      <c r="T1050" s="261"/>
      <c r="U1050" s="261"/>
      <c r="V1050" s="261"/>
      <c r="W1050" s="261"/>
      <c r="X1050" s="261"/>
      <c r="Y1050" s="261"/>
      <c r="Z1050" s="2"/>
      <c r="AA1050" s="2"/>
      <c r="AB1050" s="2"/>
    </row>
    <row r="1051" spans="1:28" ht="16.5" customHeight="1" x14ac:dyDescent="0.25">
      <c r="A1051" s="1"/>
      <c r="B1051" s="6"/>
      <c r="C1051" s="7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61"/>
      <c r="P1051" s="261"/>
      <c r="Q1051" s="261"/>
      <c r="R1051" s="261"/>
      <c r="S1051" s="261"/>
      <c r="T1051" s="261"/>
      <c r="U1051" s="261"/>
      <c r="V1051" s="261"/>
      <c r="W1051" s="261"/>
      <c r="X1051" s="261"/>
      <c r="Y1051" s="261"/>
      <c r="Z1051" s="2"/>
      <c r="AA1051" s="2"/>
      <c r="AB1051" s="2"/>
    </row>
    <row r="1052" spans="1:28" ht="16.5" customHeight="1" x14ac:dyDescent="0.25">
      <c r="A1052" s="1"/>
      <c r="B1052" s="6"/>
      <c r="C1052" s="7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61"/>
      <c r="P1052" s="261"/>
      <c r="Q1052" s="261"/>
      <c r="R1052" s="261"/>
      <c r="S1052" s="261"/>
      <c r="T1052" s="261"/>
      <c r="U1052" s="261"/>
      <c r="V1052" s="261"/>
      <c r="W1052" s="261"/>
      <c r="X1052" s="261"/>
      <c r="Y1052" s="261"/>
      <c r="Z1052" s="2"/>
      <c r="AA1052" s="2"/>
      <c r="AB1052" s="2"/>
    </row>
    <row r="1053" spans="1:28" ht="16.5" customHeight="1" x14ac:dyDescent="0.25">
      <c r="A1053" s="1"/>
      <c r="B1053" s="6"/>
      <c r="C1053" s="7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61"/>
      <c r="P1053" s="261"/>
      <c r="Q1053" s="261"/>
      <c r="R1053" s="261"/>
      <c r="S1053" s="261"/>
      <c r="T1053" s="261"/>
      <c r="U1053" s="261"/>
      <c r="V1053" s="261"/>
      <c r="W1053" s="261"/>
      <c r="X1053" s="261"/>
      <c r="Y1053" s="261"/>
      <c r="Z1053" s="2"/>
      <c r="AA1053" s="2"/>
      <c r="AB1053" s="2"/>
    </row>
    <row r="1054" spans="1:28" ht="16.5" customHeight="1" x14ac:dyDescent="0.25">
      <c r="A1054" s="1"/>
      <c r="B1054" s="6"/>
      <c r="C1054" s="7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61"/>
      <c r="P1054" s="261"/>
      <c r="Q1054" s="261"/>
      <c r="R1054" s="261"/>
      <c r="S1054" s="261"/>
      <c r="T1054" s="261"/>
      <c r="U1054" s="261"/>
      <c r="V1054" s="261"/>
      <c r="W1054" s="261"/>
      <c r="X1054" s="261"/>
      <c r="Y1054" s="261"/>
      <c r="Z1054" s="2"/>
      <c r="AA1054" s="2"/>
      <c r="AB1054" s="2"/>
    </row>
    <row r="1055" spans="1:28" ht="16.5" customHeight="1" x14ac:dyDescent="0.25">
      <c r="A1055" s="1"/>
      <c r="B1055" s="6"/>
      <c r="C1055" s="7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61"/>
      <c r="P1055" s="261"/>
      <c r="Q1055" s="261"/>
      <c r="R1055" s="261"/>
      <c r="S1055" s="261"/>
      <c r="T1055" s="261"/>
      <c r="U1055" s="261"/>
      <c r="V1055" s="261"/>
      <c r="W1055" s="261"/>
      <c r="X1055" s="261"/>
      <c r="Y1055" s="261"/>
      <c r="Z1055" s="2"/>
      <c r="AA1055" s="2"/>
      <c r="AB1055" s="2"/>
    </row>
    <row r="1056" spans="1:28" ht="16.5" customHeight="1" x14ac:dyDescent="0.25">
      <c r="A1056" s="1"/>
      <c r="B1056" s="6"/>
      <c r="C1056" s="7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61"/>
      <c r="P1056" s="261"/>
      <c r="Q1056" s="261"/>
      <c r="R1056" s="261"/>
      <c r="S1056" s="261"/>
      <c r="T1056" s="261"/>
      <c r="U1056" s="261"/>
      <c r="V1056" s="261"/>
      <c r="W1056" s="261"/>
      <c r="X1056" s="261"/>
      <c r="Y1056" s="261"/>
      <c r="Z1056" s="2"/>
      <c r="AA1056" s="2"/>
      <c r="AB1056" s="2"/>
    </row>
    <row r="1057" spans="1:28" ht="16.5" customHeight="1" x14ac:dyDescent="0.25">
      <c r="A1057" s="1"/>
      <c r="B1057" s="6"/>
      <c r="C1057" s="7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61"/>
      <c r="P1057" s="261"/>
      <c r="Q1057" s="261"/>
      <c r="R1057" s="261"/>
      <c r="S1057" s="261"/>
      <c r="T1057" s="261"/>
      <c r="U1057" s="261"/>
      <c r="V1057" s="261"/>
      <c r="W1057" s="261"/>
      <c r="X1057" s="261"/>
      <c r="Y1057" s="261"/>
      <c r="Z1057" s="2"/>
      <c r="AA1057" s="2"/>
      <c r="AB1057" s="2"/>
    </row>
    <row r="1058" spans="1:28" ht="16.5" customHeight="1" x14ac:dyDescent="0.25">
      <c r="A1058" s="1"/>
      <c r="B1058" s="6"/>
      <c r="C1058" s="7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61"/>
      <c r="P1058" s="261"/>
      <c r="Q1058" s="261"/>
      <c r="R1058" s="261"/>
      <c r="S1058" s="261"/>
      <c r="T1058" s="261"/>
      <c r="U1058" s="261"/>
      <c r="V1058" s="261"/>
      <c r="W1058" s="261"/>
      <c r="X1058" s="261"/>
      <c r="Y1058" s="261"/>
      <c r="Z1058" s="2"/>
      <c r="AA1058" s="2"/>
      <c r="AB1058" s="2"/>
    </row>
    <row r="1059" spans="1:28" ht="16.5" customHeight="1" x14ac:dyDescent="0.25">
      <c r="A1059" s="1"/>
      <c r="B1059" s="6"/>
      <c r="C1059" s="7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61"/>
      <c r="P1059" s="261"/>
      <c r="Q1059" s="261"/>
      <c r="R1059" s="261"/>
      <c r="S1059" s="261"/>
      <c r="T1059" s="261"/>
      <c r="U1059" s="261"/>
      <c r="V1059" s="261"/>
      <c r="W1059" s="261"/>
      <c r="X1059" s="261"/>
      <c r="Y1059" s="261"/>
      <c r="Z1059" s="2"/>
      <c r="AA1059" s="2"/>
      <c r="AB1059" s="2"/>
    </row>
    <row r="1060" spans="1:28" ht="16.5" customHeight="1" x14ac:dyDescent="0.25">
      <c r="A1060" s="1"/>
      <c r="B1060" s="6"/>
      <c r="C1060" s="7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61"/>
      <c r="P1060" s="261"/>
      <c r="Q1060" s="261"/>
      <c r="R1060" s="261"/>
      <c r="S1060" s="261"/>
      <c r="T1060" s="261"/>
      <c r="U1060" s="261"/>
      <c r="V1060" s="261"/>
      <c r="W1060" s="261"/>
      <c r="X1060" s="261"/>
      <c r="Y1060" s="261"/>
      <c r="Z1060" s="2"/>
      <c r="AA1060" s="2"/>
      <c r="AB1060" s="2"/>
    </row>
    <row r="1061" spans="1:28" ht="16.5" customHeight="1" x14ac:dyDescent="0.25">
      <c r="A1061" s="1"/>
      <c r="B1061" s="6"/>
      <c r="C1061" s="7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61"/>
      <c r="P1061" s="261"/>
      <c r="Q1061" s="261"/>
      <c r="R1061" s="261"/>
      <c r="S1061" s="261"/>
      <c r="T1061" s="261"/>
      <c r="U1061" s="261"/>
      <c r="V1061" s="261"/>
      <c r="W1061" s="261"/>
      <c r="X1061" s="261"/>
      <c r="Y1061" s="261"/>
      <c r="Z1061" s="2"/>
      <c r="AA1061" s="2"/>
      <c r="AB1061" s="2"/>
    </row>
    <row r="1062" spans="1:28" ht="16.5" customHeight="1" x14ac:dyDescent="0.25">
      <c r="A1062" s="1"/>
      <c r="B1062" s="6"/>
      <c r="C1062" s="7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61"/>
      <c r="P1062" s="261"/>
      <c r="Q1062" s="261"/>
      <c r="R1062" s="261"/>
      <c r="S1062" s="261"/>
      <c r="T1062" s="261"/>
      <c r="U1062" s="261"/>
      <c r="V1062" s="261"/>
      <c r="W1062" s="261"/>
      <c r="X1062" s="261"/>
      <c r="Y1062" s="261"/>
      <c r="Z1062" s="2"/>
      <c r="AA1062" s="2"/>
      <c r="AB1062" s="2"/>
    </row>
    <row r="1063" spans="1:28" ht="16.5" customHeight="1" x14ac:dyDescent="0.25">
      <c r="A1063" s="1"/>
      <c r="B1063" s="6"/>
      <c r="C1063" s="7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61"/>
      <c r="P1063" s="261"/>
      <c r="Q1063" s="261"/>
      <c r="R1063" s="261"/>
      <c r="S1063" s="261"/>
      <c r="T1063" s="261"/>
      <c r="U1063" s="261"/>
      <c r="V1063" s="261"/>
      <c r="W1063" s="261"/>
      <c r="X1063" s="261"/>
      <c r="Y1063" s="261"/>
      <c r="Z1063" s="2"/>
      <c r="AA1063" s="2"/>
      <c r="AB1063" s="2"/>
    </row>
    <row r="1064" spans="1:28" ht="16.5" customHeight="1" x14ac:dyDescent="0.25">
      <c r="A1064" s="1"/>
      <c r="B1064" s="6"/>
      <c r="C1064" s="7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61"/>
      <c r="P1064" s="261"/>
      <c r="Q1064" s="261"/>
      <c r="R1064" s="261"/>
      <c r="S1064" s="261"/>
      <c r="T1064" s="261"/>
      <c r="U1064" s="261"/>
      <c r="V1064" s="261"/>
      <c r="W1064" s="261"/>
      <c r="X1064" s="261"/>
      <c r="Y1064" s="261"/>
      <c r="Z1064" s="2"/>
      <c r="AA1064" s="2"/>
      <c r="AB1064" s="2"/>
    </row>
    <row r="1065" spans="1:28" ht="16.5" customHeight="1" x14ac:dyDescent="0.25">
      <c r="A1065" s="1"/>
      <c r="B1065" s="6"/>
      <c r="C1065" s="7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61"/>
      <c r="P1065" s="261"/>
      <c r="Q1065" s="261"/>
      <c r="R1065" s="261"/>
      <c r="S1065" s="261"/>
      <c r="T1065" s="261"/>
      <c r="U1065" s="261"/>
      <c r="V1065" s="261"/>
      <c r="W1065" s="261"/>
      <c r="X1065" s="261"/>
      <c r="Y1065" s="261"/>
      <c r="Z1065" s="2"/>
      <c r="AA1065" s="2"/>
      <c r="AB1065" s="2"/>
    </row>
    <row r="1066" spans="1:28" ht="16.5" customHeight="1" x14ac:dyDescent="0.25">
      <c r="A1066" s="1"/>
      <c r="B1066" s="6"/>
      <c r="C1066" s="7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61"/>
      <c r="P1066" s="261"/>
      <c r="Q1066" s="261"/>
      <c r="R1066" s="261"/>
      <c r="S1066" s="261"/>
      <c r="T1066" s="261"/>
      <c r="U1066" s="261"/>
      <c r="V1066" s="261"/>
      <c r="W1066" s="261"/>
      <c r="X1066" s="261"/>
      <c r="Y1066" s="261"/>
      <c r="Z1066" s="2"/>
      <c r="AA1066" s="2"/>
      <c r="AB1066" s="2"/>
    </row>
    <row r="1067" spans="1:28" ht="16.5" customHeight="1" x14ac:dyDescent="0.25">
      <c r="A1067" s="1"/>
      <c r="B1067" s="6"/>
      <c r="C1067" s="7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61"/>
      <c r="P1067" s="261"/>
      <c r="Q1067" s="261"/>
      <c r="R1067" s="261"/>
      <c r="S1067" s="261"/>
      <c r="T1067" s="261"/>
      <c r="U1067" s="261"/>
      <c r="V1067" s="261"/>
      <c r="W1067" s="261"/>
      <c r="X1067" s="261"/>
      <c r="Y1067" s="261"/>
      <c r="Z1067" s="2"/>
      <c r="AA1067" s="2"/>
      <c r="AB1067" s="2"/>
    </row>
    <row r="1068" spans="1:28" ht="16.5" customHeight="1" x14ac:dyDescent="0.25">
      <c r="A1068" s="1"/>
      <c r="B1068" s="6"/>
      <c r="C1068" s="7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61"/>
      <c r="P1068" s="261"/>
      <c r="Q1068" s="261"/>
      <c r="R1068" s="261"/>
      <c r="S1068" s="261"/>
      <c r="T1068" s="261"/>
      <c r="U1068" s="261"/>
      <c r="V1068" s="261"/>
      <c r="W1068" s="261"/>
      <c r="X1068" s="261"/>
      <c r="Y1068" s="261"/>
      <c r="Z1068" s="2"/>
      <c r="AA1068" s="2"/>
      <c r="AB1068" s="2"/>
    </row>
    <row r="1069" spans="1:28" ht="16.5" customHeight="1" x14ac:dyDescent="0.25">
      <c r="A1069" s="1"/>
      <c r="B1069" s="6"/>
      <c r="C1069" s="7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61"/>
      <c r="P1069" s="261"/>
      <c r="Q1069" s="261"/>
      <c r="R1069" s="261"/>
      <c r="S1069" s="261"/>
      <c r="T1069" s="261"/>
      <c r="U1069" s="261"/>
      <c r="V1069" s="261"/>
      <c r="W1069" s="261"/>
      <c r="X1069" s="261"/>
      <c r="Y1069" s="261"/>
      <c r="Z1069" s="2"/>
      <c r="AA1069" s="2"/>
      <c r="AB1069" s="2"/>
    </row>
    <row r="1070" spans="1:28" ht="16.5" customHeight="1" x14ac:dyDescent="0.25">
      <c r="A1070" s="1"/>
      <c r="B1070" s="6"/>
      <c r="C1070" s="7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61"/>
      <c r="P1070" s="261"/>
      <c r="Q1070" s="261"/>
      <c r="R1070" s="261"/>
      <c r="S1070" s="261"/>
      <c r="T1070" s="261"/>
      <c r="U1070" s="261"/>
      <c r="V1070" s="261"/>
      <c r="W1070" s="261"/>
      <c r="X1070" s="261"/>
      <c r="Y1070" s="261"/>
      <c r="Z1070" s="2"/>
      <c r="AA1070" s="2"/>
      <c r="AB1070" s="2"/>
    </row>
    <row r="1071" spans="1:28" ht="16.5" customHeight="1" x14ac:dyDescent="0.25">
      <c r="A1071" s="1"/>
      <c r="B1071" s="6"/>
      <c r="C1071" s="7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61"/>
      <c r="P1071" s="261"/>
      <c r="Q1071" s="261"/>
      <c r="R1071" s="261"/>
      <c r="S1071" s="261"/>
      <c r="T1071" s="261"/>
      <c r="U1071" s="261"/>
      <c r="V1071" s="261"/>
      <c r="W1071" s="261"/>
      <c r="X1071" s="261"/>
      <c r="Y1071" s="261"/>
      <c r="Z1071" s="2"/>
      <c r="AA1071" s="2"/>
      <c r="AB1071" s="2"/>
    </row>
    <row r="1072" spans="1:28" ht="16.5" customHeight="1" x14ac:dyDescent="0.25">
      <c r="A1072" s="1"/>
      <c r="B1072" s="6"/>
      <c r="C1072" s="7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61"/>
      <c r="P1072" s="261"/>
      <c r="Q1072" s="261"/>
      <c r="R1072" s="261"/>
      <c r="S1072" s="261"/>
      <c r="T1072" s="261"/>
      <c r="U1072" s="261"/>
      <c r="V1072" s="261"/>
      <c r="W1072" s="261"/>
      <c r="X1072" s="261"/>
      <c r="Y1072" s="261"/>
      <c r="Z1072" s="2"/>
      <c r="AA1072" s="2"/>
      <c r="AB1072" s="2"/>
    </row>
    <row r="1073" spans="1:28" ht="16.5" customHeight="1" x14ac:dyDescent="0.25">
      <c r="A1073" s="1"/>
      <c r="B1073" s="6"/>
      <c r="C1073" s="7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61"/>
      <c r="P1073" s="261"/>
      <c r="Q1073" s="261"/>
      <c r="R1073" s="261"/>
      <c r="S1073" s="261"/>
      <c r="T1073" s="261"/>
      <c r="U1073" s="261"/>
      <c r="V1073" s="261"/>
      <c r="W1073" s="261"/>
      <c r="X1073" s="261"/>
      <c r="Y1073" s="261"/>
      <c r="Z1073" s="2"/>
      <c r="AA1073" s="2"/>
      <c r="AB1073" s="2"/>
    </row>
    <row r="1074" spans="1:28" ht="16.5" customHeight="1" x14ac:dyDescent="0.25">
      <c r="A1074" s="1"/>
      <c r="B1074" s="6"/>
      <c r="C1074" s="7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61"/>
      <c r="P1074" s="261"/>
      <c r="Q1074" s="261"/>
      <c r="R1074" s="261"/>
      <c r="S1074" s="261"/>
      <c r="T1074" s="261"/>
      <c r="U1074" s="261"/>
      <c r="V1074" s="261"/>
      <c r="W1074" s="261"/>
      <c r="X1074" s="261"/>
      <c r="Y1074" s="261"/>
      <c r="Z1074" s="2"/>
      <c r="AA1074" s="2"/>
      <c r="AB1074" s="2"/>
    </row>
    <row r="1075" spans="1:28" ht="16.5" customHeight="1" x14ac:dyDescent="0.25">
      <c r="A1075" s="1"/>
      <c r="B1075" s="6"/>
      <c r="C1075" s="7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61"/>
      <c r="P1075" s="261"/>
      <c r="Q1075" s="261"/>
      <c r="R1075" s="261"/>
      <c r="S1075" s="261"/>
      <c r="T1075" s="261"/>
      <c r="U1075" s="261"/>
      <c r="V1075" s="261"/>
      <c r="W1075" s="261"/>
      <c r="X1075" s="261"/>
      <c r="Y1075" s="261"/>
      <c r="Z1075" s="2"/>
      <c r="AA1075" s="2"/>
      <c r="AB1075" s="2"/>
    </row>
    <row r="1076" spans="1:28" ht="16.5" customHeight="1" x14ac:dyDescent="0.25">
      <c r="A1076" s="1"/>
      <c r="B1076" s="6"/>
      <c r="C1076" s="7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61"/>
      <c r="P1076" s="261"/>
      <c r="Q1076" s="261"/>
      <c r="R1076" s="261"/>
      <c r="S1076" s="261"/>
      <c r="T1076" s="261"/>
      <c r="U1076" s="261"/>
      <c r="V1076" s="261"/>
      <c r="W1076" s="261"/>
      <c r="X1076" s="261"/>
      <c r="Y1076" s="261"/>
      <c r="Z1076" s="2"/>
      <c r="AA1076" s="2"/>
      <c r="AB1076" s="2"/>
    </row>
    <row r="1077" spans="1:28" ht="16.5" customHeight="1" x14ac:dyDescent="0.25">
      <c r="A1077" s="1"/>
      <c r="B1077" s="6"/>
      <c r="C1077" s="7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61"/>
      <c r="P1077" s="261"/>
      <c r="Q1077" s="261"/>
      <c r="R1077" s="261"/>
      <c r="S1077" s="261"/>
      <c r="T1077" s="261"/>
      <c r="U1077" s="261"/>
      <c r="V1077" s="261"/>
      <c r="W1077" s="261"/>
      <c r="X1077" s="261"/>
      <c r="Y1077" s="261"/>
      <c r="Z1077" s="2"/>
      <c r="AA1077" s="2"/>
      <c r="AB1077" s="2"/>
    </row>
    <row r="1078" spans="1:28" ht="16.5" customHeight="1" x14ac:dyDescent="0.25">
      <c r="A1078" s="1"/>
      <c r="B1078" s="6"/>
      <c r="C1078" s="7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61"/>
      <c r="P1078" s="261"/>
      <c r="Q1078" s="261"/>
      <c r="R1078" s="261"/>
      <c r="S1078" s="261"/>
      <c r="T1078" s="261"/>
      <c r="U1078" s="261"/>
      <c r="V1078" s="261"/>
      <c r="W1078" s="261"/>
      <c r="X1078" s="261"/>
      <c r="Y1078" s="261"/>
      <c r="Z1078" s="2"/>
      <c r="AA1078" s="2"/>
      <c r="AB1078" s="2"/>
    </row>
    <row r="1079" spans="1:28" ht="16.5" customHeight="1" x14ac:dyDescent="0.25">
      <c r="A1079" s="1"/>
      <c r="B1079" s="6"/>
      <c r="C1079" s="7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61"/>
      <c r="P1079" s="261"/>
      <c r="Q1079" s="261"/>
      <c r="R1079" s="261"/>
      <c r="S1079" s="261"/>
      <c r="T1079" s="261"/>
      <c r="U1079" s="261"/>
      <c r="V1079" s="261"/>
      <c r="W1079" s="261"/>
      <c r="X1079" s="261"/>
      <c r="Y1079" s="261"/>
      <c r="Z1079" s="2"/>
      <c r="AA1079" s="2"/>
      <c r="AB1079" s="2"/>
    </row>
    <row r="1080" spans="1:28" ht="16.5" customHeight="1" x14ac:dyDescent="0.25">
      <c r="A1080" s="1"/>
      <c r="B1080" s="6"/>
      <c r="C1080" s="7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61"/>
      <c r="P1080" s="261"/>
      <c r="Q1080" s="261"/>
      <c r="R1080" s="261"/>
      <c r="S1080" s="261"/>
      <c r="T1080" s="261"/>
      <c r="U1080" s="261"/>
      <c r="V1080" s="261"/>
      <c r="W1080" s="261"/>
      <c r="X1080" s="261"/>
      <c r="Y1080" s="261"/>
      <c r="Z1080" s="2"/>
      <c r="AA1080" s="2"/>
      <c r="AB1080" s="2"/>
    </row>
    <row r="1081" spans="1:28" ht="16.5" customHeight="1" x14ac:dyDescent="0.25">
      <c r="A1081" s="1"/>
      <c r="B1081" s="6"/>
      <c r="C1081" s="7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61"/>
      <c r="P1081" s="261"/>
      <c r="Q1081" s="261"/>
      <c r="R1081" s="261"/>
      <c r="S1081" s="261"/>
      <c r="T1081" s="261"/>
      <c r="U1081" s="261"/>
      <c r="V1081" s="261"/>
      <c r="W1081" s="261"/>
      <c r="X1081" s="261"/>
      <c r="Y1081" s="261"/>
      <c r="Z1081" s="2"/>
      <c r="AA1081" s="2"/>
      <c r="AB1081" s="2"/>
    </row>
    <row r="1082" spans="1:28" ht="16.5" customHeight="1" x14ac:dyDescent="0.25">
      <c r="A1082" s="1"/>
      <c r="B1082" s="6"/>
      <c r="C1082" s="7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61"/>
      <c r="P1082" s="261"/>
      <c r="Q1082" s="261"/>
      <c r="R1082" s="261"/>
      <c r="S1082" s="261"/>
      <c r="T1082" s="261"/>
      <c r="U1082" s="261"/>
      <c r="V1082" s="261"/>
      <c r="W1082" s="261"/>
      <c r="X1082" s="261"/>
      <c r="Y1082" s="261"/>
      <c r="Z1082" s="2"/>
      <c r="AA1082" s="2"/>
      <c r="AB1082" s="2"/>
    </row>
    <row r="1083" spans="1:28" ht="16.5" customHeight="1" x14ac:dyDescent="0.25">
      <c r="A1083" s="1"/>
      <c r="B1083" s="6"/>
      <c r="C1083" s="7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61"/>
      <c r="P1083" s="261"/>
      <c r="Q1083" s="261"/>
      <c r="R1083" s="261"/>
      <c r="S1083" s="261"/>
      <c r="T1083" s="261"/>
      <c r="U1083" s="261"/>
      <c r="V1083" s="261"/>
      <c r="W1083" s="261"/>
      <c r="X1083" s="261"/>
      <c r="Y1083" s="261"/>
      <c r="Z1083" s="2"/>
      <c r="AA1083" s="2"/>
      <c r="AB1083" s="2"/>
    </row>
    <row r="1084" spans="1:28" ht="16.5" customHeight="1" x14ac:dyDescent="0.25">
      <c r="A1084" s="1"/>
      <c r="B1084" s="6"/>
      <c r="C1084" s="7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61"/>
      <c r="P1084" s="261"/>
      <c r="Q1084" s="261"/>
      <c r="R1084" s="261"/>
      <c r="S1084" s="261"/>
      <c r="T1084" s="261"/>
      <c r="U1084" s="261"/>
      <c r="V1084" s="261"/>
      <c r="W1084" s="261"/>
      <c r="X1084" s="261"/>
      <c r="Y1084" s="261"/>
      <c r="Z1084" s="2"/>
      <c r="AA1084" s="2"/>
      <c r="AB1084" s="2"/>
    </row>
    <row r="1085" spans="1:28" ht="16.5" customHeight="1" x14ac:dyDescent="0.25">
      <c r="A1085" s="1"/>
      <c r="B1085" s="6"/>
      <c r="C1085" s="7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61"/>
      <c r="P1085" s="261"/>
      <c r="Q1085" s="261"/>
      <c r="R1085" s="261"/>
      <c r="S1085" s="261"/>
      <c r="T1085" s="261"/>
      <c r="U1085" s="261"/>
      <c r="V1085" s="261"/>
      <c r="W1085" s="261"/>
      <c r="X1085" s="261"/>
      <c r="Y1085" s="261"/>
      <c r="Z1085" s="2"/>
      <c r="AA1085" s="2"/>
      <c r="AB1085" s="2"/>
    </row>
    <row r="1086" spans="1:28" ht="16.5" customHeight="1" x14ac:dyDescent="0.25">
      <c r="A1086" s="1"/>
      <c r="B1086" s="6"/>
      <c r="C1086" s="7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61"/>
      <c r="P1086" s="261"/>
      <c r="Q1086" s="261"/>
      <c r="R1086" s="261"/>
      <c r="S1086" s="261"/>
      <c r="T1086" s="261"/>
      <c r="U1086" s="261"/>
      <c r="V1086" s="261"/>
      <c r="W1086" s="261"/>
      <c r="X1086" s="261"/>
      <c r="Y1086" s="261"/>
      <c r="Z1086" s="2"/>
      <c r="AA1086" s="2"/>
      <c r="AB1086" s="2"/>
    </row>
    <row r="1087" spans="1:28" ht="16.5" customHeight="1" x14ac:dyDescent="0.25">
      <c r="A1087" s="1"/>
      <c r="B1087" s="6"/>
      <c r="C1087" s="7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61"/>
      <c r="P1087" s="261"/>
      <c r="Q1087" s="261"/>
      <c r="R1087" s="261"/>
      <c r="S1087" s="261"/>
      <c r="T1087" s="261"/>
      <c r="U1087" s="261"/>
      <c r="V1087" s="261"/>
      <c r="W1087" s="261"/>
      <c r="X1087" s="261"/>
      <c r="Y1087" s="261"/>
      <c r="Z1087" s="2"/>
      <c r="AA1087" s="2"/>
      <c r="AB1087" s="2"/>
    </row>
    <row r="1088" spans="1:28" ht="16.5" customHeight="1" x14ac:dyDescent="0.25">
      <c r="A1088" s="1"/>
      <c r="B1088" s="6"/>
      <c r="C1088" s="7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61"/>
      <c r="P1088" s="261"/>
      <c r="Q1088" s="261"/>
      <c r="R1088" s="261"/>
      <c r="S1088" s="261"/>
      <c r="T1088" s="261"/>
      <c r="U1088" s="261"/>
      <c r="V1088" s="261"/>
      <c r="W1088" s="261"/>
      <c r="X1088" s="261"/>
      <c r="Y1088" s="261"/>
      <c r="Z1088" s="2"/>
      <c r="AA1088" s="2"/>
      <c r="AB1088" s="2"/>
    </row>
    <row r="1089" spans="1:28" ht="16.5" customHeight="1" x14ac:dyDescent="0.25">
      <c r="A1089" s="1"/>
      <c r="B1089" s="6"/>
      <c r="C1089" s="7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61"/>
      <c r="P1089" s="261"/>
      <c r="Q1089" s="261"/>
      <c r="R1089" s="261"/>
      <c r="S1089" s="261"/>
      <c r="T1089" s="261"/>
      <c r="U1089" s="261"/>
      <c r="V1089" s="261"/>
      <c r="W1089" s="261"/>
      <c r="X1089" s="261"/>
      <c r="Y1089" s="261"/>
      <c r="Z1089" s="2"/>
      <c r="AA1089" s="2"/>
      <c r="AB1089" s="2"/>
    </row>
    <row r="1090" spans="1:28" ht="16.5" customHeight="1" x14ac:dyDescent="0.25">
      <c r="A1090" s="1"/>
      <c r="B1090" s="6"/>
      <c r="C1090" s="7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61"/>
      <c r="P1090" s="261"/>
      <c r="Q1090" s="261"/>
      <c r="R1090" s="261"/>
      <c r="S1090" s="261"/>
      <c r="T1090" s="261"/>
      <c r="U1090" s="261"/>
      <c r="V1090" s="261"/>
      <c r="W1090" s="261"/>
      <c r="X1090" s="261"/>
      <c r="Y1090" s="261"/>
      <c r="Z1090" s="2"/>
      <c r="AA1090" s="2"/>
      <c r="AB1090" s="2"/>
    </row>
    <row r="1091" spans="1:28" ht="16.5" customHeight="1" x14ac:dyDescent="0.25">
      <c r="A1091" s="1"/>
      <c r="B1091" s="6"/>
      <c r="C1091" s="7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61"/>
      <c r="P1091" s="261"/>
      <c r="Q1091" s="261"/>
      <c r="R1091" s="261"/>
      <c r="S1091" s="261"/>
      <c r="T1091" s="261"/>
      <c r="U1091" s="261"/>
      <c r="V1091" s="261"/>
      <c r="W1091" s="261"/>
      <c r="X1091" s="261"/>
      <c r="Y1091" s="261"/>
      <c r="Z1091" s="2"/>
      <c r="AA1091" s="2"/>
      <c r="AB1091" s="2"/>
    </row>
    <row r="1092" spans="1:28" ht="16.5" customHeight="1" x14ac:dyDescent="0.25">
      <c r="A1092" s="1"/>
      <c r="B1092" s="6"/>
      <c r="C1092" s="7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61"/>
      <c r="P1092" s="261"/>
      <c r="Q1092" s="261"/>
      <c r="R1092" s="261"/>
      <c r="S1092" s="261"/>
      <c r="T1092" s="261"/>
      <c r="U1092" s="261"/>
      <c r="V1092" s="261"/>
      <c r="W1092" s="261"/>
      <c r="X1092" s="261"/>
      <c r="Y1092" s="261"/>
      <c r="Z1092" s="2"/>
      <c r="AA1092" s="2"/>
      <c r="AB1092" s="2"/>
    </row>
    <row r="1093" spans="1:28" ht="16.5" customHeight="1" x14ac:dyDescent="0.25">
      <c r="A1093" s="1"/>
      <c r="B1093" s="6"/>
      <c r="C1093" s="7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61"/>
      <c r="P1093" s="261"/>
      <c r="Q1093" s="261"/>
      <c r="R1093" s="261"/>
      <c r="S1093" s="261"/>
      <c r="T1093" s="261"/>
      <c r="U1093" s="261"/>
      <c r="V1093" s="261"/>
      <c r="W1093" s="261"/>
      <c r="X1093" s="261"/>
      <c r="Y1093" s="261"/>
      <c r="Z1093" s="2"/>
      <c r="AA1093" s="2"/>
      <c r="AB1093" s="2"/>
    </row>
    <row r="1094" spans="1:28" ht="16.5" customHeight="1" x14ac:dyDescent="0.25">
      <c r="A1094" s="1"/>
      <c r="B1094" s="6"/>
      <c r="C1094" s="7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61"/>
      <c r="P1094" s="261"/>
      <c r="Q1094" s="261"/>
      <c r="R1094" s="261"/>
      <c r="S1094" s="261"/>
      <c r="T1094" s="261"/>
      <c r="U1094" s="261"/>
      <c r="V1094" s="261"/>
      <c r="W1094" s="261"/>
      <c r="X1094" s="261"/>
      <c r="Y1094" s="261"/>
      <c r="Z1094" s="2"/>
      <c r="AA1094" s="2"/>
      <c r="AB1094" s="2"/>
    </row>
    <row r="1095" spans="1:28" ht="16.5" customHeight="1" x14ac:dyDescent="0.25">
      <c r="A1095" s="1"/>
      <c r="B1095" s="6"/>
      <c r="C1095" s="7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61"/>
      <c r="P1095" s="261"/>
      <c r="Q1095" s="261"/>
      <c r="R1095" s="261"/>
      <c r="S1095" s="261"/>
      <c r="T1095" s="261"/>
      <c r="U1095" s="261"/>
      <c r="V1095" s="261"/>
      <c r="W1095" s="261"/>
      <c r="X1095" s="261"/>
      <c r="Y1095" s="261"/>
      <c r="Z1095" s="2"/>
      <c r="AA1095" s="2"/>
      <c r="AB1095" s="2"/>
    </row>
    <row r="1096" spans="1:28" ht="16.5" customHeight="1" x14ac:dyDescent="0.25">
      <c r="A1096" s="1"/>
      <c r="B1096" s="6"/>
      <c r="C1096" s="7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61"/>
      <c r="P1096" s="261"/>
      <c r="Q1096" s="261"/>
      <c r="R1096" s="261"/>
      <c r="S1096" s="261"/>
      <c r="T1096" s="261"/>
      <c r="U1096" s="261"/>
      <c r="V1096" s="261"/>
      <c r="W1096" s="261"/>
      <c r="X1096" s="261"/>
      <c r="Y1096" s="261"/>
      <c r="Z1096" s="2"/>
      <c r="AA1096" s="2"/>
      <c r="AB1096" s="2"/>
    </row>
    <row r="1097" spans="1:28" ht="16.5" customHeight="1" x14ac:dyDescent="0.25">
      <c r="A1097" s="1"/>
      <c r="B1097" s="6"/>
      <c r="C1097" s="7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61"/>
      <c r="P1097" s="261"/>
      <c r="Q1097" s="261"/>
      <c r="R1097" s="261"/>
      <c r="S1097" s="261"/>
      <c r="T1097" s="261"/>
      <c r="U1097" s="261"/>
      <c r="V1097" s="261"/>
      <c r="W1097" s="261"/>
      <c r="X1097" s="261"/>
      <c r="Y1097" s="261"/>
      <c r="Z1097" s="2"/>
      <c r="AA1097" s="2"/>
      <c r="AB1097" s="2"/>
    </row>
    <row r="1098" spans="1:28" ht="16.5" customHeight="1" x14ac:dyDescent="0.25">
      <c r="A1098" s="1"/>
      <c r="B1098" s="6"/>
      <c r="C1098" s="7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61"/>
      <c r="P1098" s="261"/>
      <c r="Q1098" s="261"/>
      <c r="R1098" s="261"/>
      <c r="S1098" s="261"/>
      <c r="T1098" s="261"/>
      <c r="U1098" s="261"/>
      <c r="V1098" s="261"/>
      <c r="W1098" s="261"/>
      <c r="X1098" s="261"/>
      <c r="Y1098" s="261"/>
      <c r="Z1098" s="2"/>
      <c r="AA1098" s="2"/>
      <c r="AB1098" s="2"/>
    </row>
    <row r="1099" spans="1:28" ht="16.5" customHeight="1" x14ac:dyDescent="0.25">
      <c r="A1099" s="1"/>
      <c r="B1099" s="6"/>
      <c r="C1099" s="7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61"/>
      <c r="P1099" s="261"/>
      <c r="Q1099" s="261"/>
      <c r="R1099" s="261"/>
      <c r="S1099" s="261"/>
      <c r="T1099" s="261"/>
      <c r="U1099" s="261"/>
      <c r="V1099" s="261"/>
      <c r="W1099" s="261"/>
      <c r="X1099" s="261"/>
      <c r="Y1099" s="261"/>
      <c r="Z1099" s="2"/>
      <c r="AA1099" s="2"/>
      <c r="AB1099" s="2"/>
    </row>
    <row r="1100" spans="1:28" ht="16.5" customHeight="1" x14ac:dyDescent="0.25">
      <c r="A1100" s="1"/>
      <c r="B1100" s="6"/>
      <c r="C1100" s="7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61"/>
      <c r="P1100" s="261"/>
      <c r="Q1100" s="261"/>
      <c r="R1100" s="261"/>
      <c r="S1100" s="261"/>
      <c r="T1100" s="261"/>
      <c r="U1100" s="261"/>
      <c r="V1100" s="261"/>
      <c r="W1100" s="261"/>
      <c r="X1100" s="261"/>
      <c r="Y1100" s="261"/>
      <c r="Z1100" s="2"/>
      <c r="AA1100" s="2"/>
      <c r="AB1100" s="2"/>
    </row>
    <row r="1101" spans="1:28" ht="16.5" customHeight="1" x14ac:dyDescent="0.25">
      <c r="A1101" s="1"/>
      <c r="B1101" s="6"/>
      <c r="C1101" s="7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61"/>
      <c r="P1101" s="261"/>
      <c r="Q1101" s="261"/>
      <c r="R1101" s="261"/>
      <c r="S1101" s="261"/>
      <c r="T1101" s="261"/>
      <c r="U1101" s="261"/>
      <c r="V1101" s="261"/>
      <c r="W1101" s="261"/>
      <c r="X1101" s="261"/>
      <c r="Y1101" s="261"/>
      <c r="Z1101" s="2"/>
      <c r="AA1101" s="2"/>
      <c r="AB1101" s="2"/>
    </row>
    <row r="1102" spans="1:28" ht="16.5" customHeight="1" x14ac:dyDescent="0.25">
      <c r="A1102" s="1"/>
      <c r="B1102" s="6"/>
      <c r="C1102" s="7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61"/>
      <c r="P1102" s="261"/>
      <c r="Q1102" s="261"/>
      <c r="R1102" s="261"/>
      <c r="S1102" s="261"/>
      <c r="T1102" s="261"/>
      <c r="U1102" s="261"/>
      <c r="V1102" s="261"/>
      <c r="W1102" s="261"/>
      <c r="X1102" s="261"/>
      <c r="Y1102" s="261"/>
      <c r="Z1102" s="2"/>
      <c r="AA1102" s="2"/>
      <c r="AB1102" s="2"/>
    </row>
    <row r="1103" spans="1:28" ht="16.5" customHeight="1" x14ac:dyDescent="0.25">
      <c r="A1103" s="1"/>
      <c r="B1103" s="6"/>
      <c r="C1103" s="7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61"/>
      <c r="P1103" s="261"/>
      <c r="Q1103" s="261"/>
      <c r="R1103" s="261"/>
      <c r="S1103" s="261"/>
      <c r="T1103" s="261"/>
      <c r="U1103" s="261"/>
      <c r="V1103" s="261"/>
      <c r="W1103" s="261"/>
      <c r="X1103" s="261"/>
      <c r="Y1103" s="261"/>
      <c r="Z1103" s="2"/>
      <c r="AA1103" s="2"/>
      <c r="AB1103" s="2"/>
    </row>
    <row r="1104" spans="1:28" ht="16.5" customHeight="1" x14ac:dyDescent="0.25">
      <c r="A1104" s="1"/>
      <c r="B1104" s="6"/>
      <c r="C1104" s="7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61"/>
      <c r="P1104" s="261"/>
      <c r="Q1104" s="261"/>
      <c r="R1104" s="261"/>
      <c r="S1104" s="261"/>
      <c r="T1104" s="261"/>
      <c r="U1104" s="261"/>
      <c r="V1104" s="261"/>
      <c r="W1104" s="261"/>
      <c r="X1104" s="261"/>
      <c r="Y1104" s="261"/>
      <c r="Z1104" s="2"/>
      <c r="AA1104" s="2"/>
      <c r="AB1104" s="2"/>
    </row>
    <row r="1105" spans="1:28" ht="16.5" customHeight="1" x14ac:dyDescent="0.25">
      <c r="A1105" s="1"/>
      <c r="B1105" s="6"/>
      <c r="C1105" s="7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61"/>
      <c r="P1105" s="261"/>
      <c r="Q1105" s="261"/>
      <c r="R1105" s="261"/>
      <c r="S1105" s="261"/>
      <c r="T1105" s="261"/>
      <c r="U1105" s="261"/>
      <c r="V1105" s="261"/>
      <c r="W1105" s="261"/>
      <c r="X1105" s="261"/>
      <c r="Y1105" s="261"/>
      <c r="Z1105" s="2"/>
      <c r="AA1105" s="2"/>
      <c r="AB1105" s="2"/>
    </row>
    <row r="1106" spans="1:28" ht="16.5" customHeight="1" x14ac:dyDescent="0.25">
      <c r="A1106" s="1"/>
      <c r="B1106" s="6"/>
      <c r="C1106" s="7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61"/>
      <c r="P1106" s="261"/>
      <c r="Q1106" s="261"/>
      <c r="R1106" s="261"/>
      <c r="S1106" s="261"/>
      <c r="T1106" s="261"/>
      <c r="U1106" s="261"/>
      <c r="V1106" s="261"/>
      <c r="W1106" s="261"/>
      <c r="X1106" s="261"/>
      <c r="Y1106" s="261"/>
      <c r="Z1106" s="2"/>
      <c r="AA1106" s="2"/>
      <c r="AB1106" s="2"/>
    </row>
    <row r="1107" spans="1:28" ht="16.5" customHeight="1" x14ac:dyDescent="0.25">
      <c r="A1107" s="1"/>
      <c r="B1107" s="6"/>
      <c r="C1107" s="7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61"/>
      <c r="P1107" s="261"/>
      <c r="Q1107" s="261"/>
      <c r="R1107" s="261"/>
      <c r="S1107" s="261"/>
      <c r="T1107" s="261"/>
      <c r="U1107" s="261"/>
      <c r="V1107" s="261"/>
      <c r="W1107" s="261"/>
      <c r="X1107" s="261"/>
      <c r="Y1107" s="261"/>
      <c r="Z1107" s="2"/>
      <c r="AA1107" s="2"/>
      <c r="AB1107" s="2"/>
    </row>
    <row r="1108" spans="1:28" ht="16.5" customHeight="1" x14ac:dyDescent="0.25">
      <c r="A1108" s="1"/>
      <c r="B1108" s="6"/>
      <c r="C1108" s="7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61"/>
      <c r="P1108" s="261"/>
      <c r="Q1108" s="261"/>
      <c r="R1108" s="261"/>
      <c r="S1108" s="261"/>
      <c r="T1108" s="261"/>
      <c r="U1108" s="261"/>
      <c r="V1108" s="261"/>
      <c r="W1108" s="261"/>
      <c r="X1108" s="261"/>
      <c r="Y1108" s="261"/>
      <c r="Z1108" s="2"/>
      <c r="AA1108" s="2"/>
      <c r="AB1108" s="2"/>
    </row>
    <row r="1109" spans="1:28" ht="16.5" customHeight="1" x14ac:dyDescent="0.25">
      <c r="A1109" s="1"/>
      <c r="B1109" s="6"/>
      <c r="C1109" s="7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61"/>
      <c r="P1109" s="261"/>
      <c r="Q1109" s="261"/>
      <c r="R1109" s="261"/>
      <c r="S1109" s="261"/>
      <c r="T1109" s="261"/>
      <c r="U1109" s="261"/>
      <c r="V1109" s="261"/>
      <c r="W1109" s="261"/>
      <c r="X1109" s="261"/>
      <c r="Y1109" s="261"/>
      <c r="Z1109" s="2"/>
      <c r="AA1109" s="2"/>
      <c r="AB1109" s="2"/>
    </row>
    <row r="1110" spans="1:28" ht="16.5" customHeight="1" x14ac:dyDescent="0.25">
      <c r="A1110" s="1"/>
      <c r="B1110" s="6"/>
      <c r="C1110" s="7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61"/>
      <c r="P1110" s="261"/>
      <c r="Q1110" s="261"/>
      <c r="R1110" s="261"/>
      <c r="S1110" s="261"/>
      <c r="T1110" s="261"/>
      <c r="U1110" s="261"/>
      <c r="V1110" s="261"/>
      <c r="W1110" s="261"/>
      <c r="X1110" s="261"/>
      <c r="Y1110" s="261"/>
      <c r="Z1110" s="2"/>
      <c r="AA1110" s="2"/>
      <c r="AB1110" s="2"/>
    </row>
    <row r="1111" spans="1:28" ht="16.5" customHeight="1" x14ac:dyDescent="0.25">
      <c r="A1111" s="1"/>
      <c r="B1111" s="6"/>
      <c r="C1111" s="7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61"/>
      <c r="P1111" s="261"/>
      <c r="Q1111" s="261"/>
      <c r="R1111" s="261"/>
      <c r="S1111" s="261"/>
      <c r="T1111" s="261"/>
      <c r="U1111" s="261"/>
      <c r="V1111" s="261"/>
      <c r="W1111" s="261"/>
      <c r="X1111" s="261"/>
      <c r="Y1111" s="261"/>
      <c r="Z1111" s="2"/>
      <c r="AA1111" s="2"/>
      <c r="AB1111" s="2"/>
    </row>
    <row r="1112" spans="1:28" ht="16.5" customHeight="1" x14ac:dyDescent="0.25">
      <c r="A1112" s="1"/>
      <c r="B1112" s="6"/>
      <c r="C1112" s="7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61"/>
      <c r="P1112" s="261"/>
      <c r="Q1112" s="261"/>
      <c r="R1112" s="261"/>
      <c r="S1112" s="261"/>
      <c r="T1112" s="261"/>
      <c r="U1112" s="261"/>
      <c r="V1112" s="261"/>
      <c r="W1112" s="261"/>
      <c r="X1112" s="261"/>
      <c r="Y1112" s="261"/>
      <c r="Z1112" s="2"/>
      <c r="AA1112" s="2"/>
      <c r="AB1112" s="2"/>
    </row>
    <row r="1113" spans="1:28" ht="16.5" customHeight="1" x14ac:dyDescent="0.25">
      <c r="A1113" s="1"/>
      <c r="B1113" s="6"/>
      <c r="C1113" s="7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61"/>
      <c r="P1113" s="261"/>
      <c r="Q1113" s="261"/>
      <c r="R1113" s="261"/>
      <c r="S1113" s="261"/>
      <c r="T1113" s="261"/>
      <c r="U1113" s="261"/>
      <c r="V1113" s="261"/>
      <c r="W1113" s="261"/>
      <c r="X1113" s="261"/>
      <c r="Y1113" s="261"/>
      <c r="Z1113" s="2"/>
      <c r="AA1113" s="2"/>
      <c r="AB1113" s="2"/>
    </row>
    <row r="1114" spans="1:28" ht="16.5" customHeight="1" x14ac:dyDescent="0.25">
      <c r="A1114" s="1"/>
      <c r="B1114" s="6"/>
      <c r="C1114" s="7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61"/>
      <c r="P1114" s="261"/>
      <c r="Q1114" s="261"/>
      <c r="R1114" s="261"/>
      <c r="S1114" s="261"/>
      <c r="T1114" s="261"/>
      <c r="U1114" s="261"/>
      <c r="V1114" s="261"/>
      <c r="W1114" s="261"/>
      <c r="X1114" s="261"/>
      <c r="Y1114" s="261"/>
      <c r="Z1114" s="2"/>
      <c r="AA1114" s="2"/>
      <c r="AB1114" s="2"/>
    </row>
    <row r="1115" spans="1:28" ht="16.5" customHeight="1" x14ac:dyDescent="0.25">
      <c r="A1115" s="1"/>
      <c r="B1115" s="6"/>
      <c r="C1115" s="7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61"/>
      <c r="P1115" s="261"/>
      <c r="Q1115" s="261"/>
      <c r="R1115" s="261"/>
      <c r="S1115" s="261"/>
      <c r="T1115" s="261"/>
      <c r="U1115" s="261"/>
      <c r="V1115" s="261"/>
      <c r="W1115" s="261"/>
      <c r="X1115" s="261"/>
      <c r="Y1115" s="261"/>
      <c r="Z1115" s="2"/>
      <c r="AA1115" s="2"/>
      <c r="AB1115" s="2"/>
    </row>
    <row r="1116" spans="1:28" ht="16.5" customHeight="1" x14ac:dyDescent="0.25">
      <c r="A1116" s="1"/>
      <c r="B1116" s="6"/>
      <c r="C1116" s="7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61"/>
      <c r="P1116" s="261"/>
      <c r="Q1116" s="261"/>
      <c r="R1116" s="261"/>
      <c r="S1116" s="261"/>
      <c r="T1116" s="261"/>
      <c r="U1116" s="261"/>
      <c r="V1116" s="261"/>
      <c r="W1116" s="261"/>
      <c r="X1116" s="261"/>
      <c r="Y1116" s="261"/>
      <c r="Z1116" s="2"/>
      <c r="AA1116" s="2"/>
      <c r="AB1116" s="2"/>
    </row>
    <row r="1117" spans="1:28" ht="16.5" customHeight="1" x14ac:dyDescent="0.25">
      <c r="A1117" s="1"/>
      <c r="B1117" s="6"/>
      <c r="C1117" s="7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61"/>
      <c r="P1117" s="261"/>
      <c r="Q1117" s="261"/>
      <c r="R1117" s="261"/>
      <c r="S1117" s="261"/>
      <c r="T1117" s="261"/>
      <c r="U1117" s="261"/>
      <c r="V1117" s="261"/>
      <c r="W1117" s="261"/>
      <c r="X1117" s="261"/>
      <c r="Y1117" s="261"/>
      <c r="Z1117" s="2"/>
      <c r="AA1117" s="2"/>
      <c r="AB1117" s="2"/>
    </row>
    <row r="1118" spans="1:28" ht="16.5" customHeight="1" x14ac:dyDescent="0.25">
      <c r="A1118" s="1"/>
      <c r="B1118" s="6"/>
      <c r="C1118" s="7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61"/>
      <c r="P1118" s="261"/>
      <c r="Q1118" s="261"/>
      <c r="R1118" s="261"/>
      <c r="S1118" s="261"/>
      <c r="T1118" s="261"/>
      <c r="U1118" s="261"/>
      <c r="V1118" s="261"/>
      <c r="W1118" s="261"/>
      <c r="X1118" s="261"/>
      <c r="Y1118" s="261"/>
      <c r="Z1118" s="2"/>
      <c r="AA1118" s="2"/>
      <c r="AB1118" s="2"/>
    </row>
    <row r="1119" spans="1:28" ht="16.5" customHeight="1" x14ac:dyDescent="0.25">
      <c r="A1119" s="1"/>
      <c r="B1119" s="6"/>
      <c r="C1119" s="7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61"/>
      <c r="P1119" s="261"/>
      <c r="Q1119" s="261"/>
      <c r="R1119" s="261"/>
      <c r="S1119" s="261"/>
      <c r="T1119" s="261"/>
      <c r="U1119" s="261"/>
      <c r="V1119" s="261"/>
      <c r="W1119" s="261"/>
      <c r="X1119" s="261"/>
      <c r="Y1119" s="261"/>
      <c r="Z1119" s="2"/>
      <c r="AA1119" s="2"/>
      <c r="AB1119" s="2"/>
    </row>
    <row r="1120" spans="1:28" ht="16.5" customHeight="1" x14ac:dyDescent="0.25">
      <c r="A1120" s="1"/>
      <c r="B1120" s="6"/>
      <c r="C1120" s="7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61"/>
      <c r="P1120" s="261"/>
      <c r="Q1120" s="261"/>
      <c r="R1120" s="261"/>
      <c r="S1120" s="261"/>
      <c r="T1120" s="261"/>
      <c r="U1120" s="261"/>
      <c r="V1120" s="261"/>
      <c r="W1120" s="261"/>
      <c r="X1120" s="261"/>
      <c r="Y1120" s="261"/>
      <c r="Z1120" s="2"/>
      <c r="AA1120" s="2"/>
      <c r="AB1120" s="2"/>
    </row>
    <row r="1121" spans="1:28" ht="16.5" customHeight="1" x14ac:dyDescent="0.25">
      <c r="A1121" s="1"/>
      <c r="B1121" s="6"/>
      <c r="C1121" s="7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61"/>
      <c r="P1121" s="261"/>
      <c r="Q1121" s="261"/>
      <c r="R1121" s="261"/>
      <c r="S1121" s="261"/>
      <c r="T1121" s="261"/>
      <c r="U1121" s="261"/>
      <c r="V1121" s="261"/>
      <c r="W1121" s="261"/>
      <c r="X1121" s="261"/>
      <c r="Y1121" s="261"/>
      <c r="Z1121" s="2"/>
      <c r="AA1121" s="2"/>
      <c r="AB1121" s="2"/>
    </row>
    <row r="1122" spans="1:28" ht="16.5" customHeight="1" x14ac:dyDescent="0.25">
      <c r="A1122" s="1"/>
      <c r="B1122" s="6"/>
      <c r="C1122" s="7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61"/>
      <c r="P1122" s="261"/>
      <c r="Q1122" s="261"/>
      <c r="R1122" s="261"/>
      <c r="S1122" s="261"/>
      <c r="T1122" s="261"/>
      <c r="U1122" s="261"/>
      <c r="V1122" s="261"/>
      <c r="W1122" s="261"/>
      <c r="X1122" s="261"/>
      <c r="Y1122" s="261"/>
      <c r="Z1122" s="2"/>
      <c r="AA1122" s="2"/>
      <c r="AB1122" s="2"/>
    </row>
    <row r="1123" spans="1:28" ht="16.5" customHeight="1" x14ac:dyDescent="0.25">
      <c r="A1123" s="1"/>
      <c r="B1123" s="6"/>
      <c r="C1123" s="7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61"/>
      <c r="P1123" s="261"/>
      <c r="Q1123" s="261"/>
      <c r="R1123" s="261"/>
      <c r="S1123" s="261"/>
      <c r="T1123" s="261"/>
      <c r="U1123" s="261"/>
      <c r="V1123" s="261"/>
      <c r="W1123" s="261"/>
      <c r="X1123" s="261"/>
      <c r="Y1123" s="261"/>
      <c r="Z1123" s="2"/>
      <c r="AA1123" s="2"/>
      <c r="AB1123" s="2"/>
    </row>
    <row r="1124" spans="1:28" ht="16.5" customHeight="1" x14ac:dyDescent="0.25">
      <c r="A1124" s="1"/>
      <c r="B1124" s="6"/>
      <c r="C1124" s="7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61"/>
      <c r="P1124" s="261"/>
      <c r="Q1124" s="261"/>
      <c r="R1124" s="261"/>
      <c r="S1124" s="261"/>
      <c r="T1124" s="261"/>
      <c r="U1124" s="261"/>
      <c r="V1124" s="261"/>
      <c r="W1124" s="261"/>
      <c r="X1124" s="261"/>
      <c r="Y1124" s="261"/>
      <c r="Z1124" s="2"/>
      <c r="AA1124" s="2"/>
      <c r="AB1124" s="2"/>
    </row>
    <row r="1125" spans="1:28" ht="16.5" customHeight="1" x14ac:dyDescent="0.25">
      <c r="A1125" s="1"/>
      <c r="B1125" s="6"/>
      <c r="C1125" s="7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61"/>
      <c r="P1125" s="261"/>
      <c r="Q1125" s="261"/>
      <c r="R1125" s="261"/>
      <c r="S1125" s="261"/>
      <c r="T1125" s="261"/>
      <c r="U1125" s="261"/>
      <c r="V1125" s="261"/>
      <c r="W1125" s="261"/>
      <c r="X1125" s="261"/>
      <c r="Y1125" s="261"/>
      <c r="Z1125" s="2"/>
      <c r="AA1125" s="2"/>
      <c r="AB1125" s="2"/>
    </row>
    <row r="1126" spans="1:28" ht="16.5" customHeight="1" x14ac:dyDescent="0.25">
      <c r="A1126" s="1"/>
      <c r="B1126" s="6"/>
      <c r="C1126" s="7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61"/>
      <c r="P1126" s="261"/>
      <c r="Q1126" s="261"/>
      <c r="R1126" s="261"/>
      <c r="S1126" s="261"/>
      <c r="T1126" s="261"/>
      <c r="U1126" s="261"/>
      <c r="V1126" s="261"/>
      <c r="W1126" s="261"/>
      <c r="X1126" s="261"/>
      <c r="Y1126" s="261"/>
      <c r="Z1126" s="2"/>
      <c r="AA1126" s="2"/>
      <c r="AB1126" s="2"/>
    </row>
    <row r="1127" spans="1:28" ht="16.5" customHeight="1" x14ac:dyDescent="0.25">
      <c r="A1127" s="1"/>
      <c r="B1127" s="6"/>
      <c r="C1127" s="7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61"/>
      <c r="P1127" s="261"/>
      <c r="Q1127" s="261"/>
      <c r="R1127" s="261"/>
      <c r="S1127" s="261"/>
      <c r="T1127" s="261"/>
      <c r="U1127" s="261"/>
      <c r="V1127" s="261"/>
      <c r="W1127" s="261"/>
      <c r="X1127" s="261"/>
      <c r="Y1127" s="261"/>
      <c r="Z1127" s="2"/>
      <c r="AA1127" s="2"/>
      <c r="AB1127" s="2"/>
    </row>
    <row r="1128" spans="1:28" ht="16.5" customHeight="1" x14ac:dyDescent="0.25">
      <c r="A1128" s="1"/>
      <c r="B1128" s="6"/>
      <c r="C1128" s="7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61"/>
      <c r="P1128" s="261"/>
      <c r="Q1128" s="261"/>
      <c r="R1128" s="261"/>
      <c r="S1128" s="261"/>
      <c r="T1128" s="261"/>
      <c r="U1128" s="261"/>
      <c r="V1128" s="261"/>
      <c r="W1128" s="261"/>
      <c r="X1128" s="261"/>
      <c r="Y1128" s="261"/>
      <c r="Z1128" s="2"/>
      <c r="AA1128" s="2"/>
      <c r="AB1128" s="2"/>
    </row>
    <row r="1129" spans="1:28" ht="16.5" customHeight="1" x14ac:dyDescent="0.25">
      <c r="A1129" s="1"/>
      <c r="B1129" s="6"/>
      <c r="C1129" s="7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61"/>
      <c r="P1129" s="261"/>
      <c r="Q1129" s="261"/>
      <c r="R1129" s="261"/>
      <c r="S1129" s="261"/>
      <c r="T1129" s="261"/>
      <c r="U1129" s="261"/>
      <c r="V1129" s="261"/>
      <c r="W1129" s="261"/>
      <c r="X1129" s="261"/>
      <c r="Y1129" s="261"/>
      <c r="Z1129" s="2"/>
      <c r="AA1129" s="2"/>
      <c r="AB1129" s="2"/>
    </row>
    <row r="1130" spans="1:28" ht="16.5" customHeight="1" x14ac:dyDescent="0.25">
      <c r="A1130" s="1"/>
      <c r="B1130" s="6"/>
      <c r="C1130" s="7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61"/>
      <c r="P1130" s="261"/>
      <c r="Q1130" s="261"/>
      <c r="R1130" s="261"/>
      <c r="S1130" s="261"/>
      <c r="T1130" s="261"/>
      <c r="U1130" s="261"/>
      <c r="V1130" s="261"/>
      <c r="W1130" s="261"/>
      <c r="X1130" s="261"/>
      <c r="Y1130" s="261"/>
      <c r="Z1130" s="2"/>
      <c r="AA1130" s="2"/>
      <c r="AB1130" s="2"/>
    </row>
    <row r="1131" spans="1:28" ht="16.5" customHeight="1" x14ac:dyDescent="0.25">
      <c r="A1131" s="1"/>
      <c r="B1131" s="6"/>
      <c r="C1131" s="7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61"/>
      <c r="P1131" s="261"/>
      <c r="Q1131" s="261"/>
      <c r="R1131" s="261"/>
      <c r="S1131" s="261"/>
      <c r="T1131" s="261"/>
      <c r="U1131" s="261"/>
      <c r="V1131" s="261"/>
      <c r="W1131" s="261"/>
      <c r="X1131" s="261"/>
      <c r="Y1131" s="261"/>
      <c r="Z1131" s="2"/>
      <c r="AA1131" s="2"/>
      <c r="AB1131" s="2"/>
    </row>
    <row r="1132" spans="1:28" ht="16.5" customHeight="1" x14ac:dyDescent="0.25">
      <c r="A1132" s="1"/>
      <c r="B1132" s="6"/>
      <c r="C1132" s="7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61"/>
      <c r="P1132" s="261"/>
      <c r="Q1132" s="261"/>
      <c r="R1132" s="261"/>
      <c r="S1132" s="261"/>
      <c r="T1132" s="261"/>
      <c r="U1132" s="261"/>
      <c r="V1132" s="261"/>
      <c r="W1132" s="261"/>
      <c r="X1132" s="261"/>
      <c r="Y1132" s="261"/>
      <c r="Z1132" s="2"/>
      <c r="AA1132" s="2"/>
      <c r="AB1132" s="2"/>
    </row>
    <row r="1133" spans="1:28" ht="16.5" customHeight="1" x14ac:dyDescent="0.25">
      <c r="A1133" s="1"/>
      <c r="B1133" s="6"/>
      <c r="C1133" s="7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61"/>
      <c r="P1133" s="261"/>
      <c r="Q1133" s="261"/>
      <c r="R1133" s="261"/>
      <c r="S1133" s="261"/>
      <c r="T1133" s="261"/>
      <c r="U1133" s="261"/>
      <c r="V1133" s="261"/>
      <c r="W1133" s="261"/>
      <c r="X1133" s="261"/>
      <c r="Y1133" s="261"/>
      <c r="Z1133" s="2"/>
      <c r="AA1133" s="2"/>
      <c r="AB1133" s="2"/>
    </row>
    <row r="1134" spans="1:28" ht="16.5" customHeight="1" x14ac:dyDescent="0.25">
      <c r="A1134" s="1"/>
      <c r="B1134" s="6"/>
      <c r="C1134" s="7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61"/>
      <c r="P1134" s="261"/>
      <c r="Q1134" s="261"/>
      <c r="R1134" s="261"/>
      <c r="S1134" s="261"/>
      <c r="T1134" s="261"/>
      <c r="U1134" s="261"/>
      <c r="V1134" s="261"/>
      <c r="W1134" s="261"/>
      <c r="X1134" s="261"/>
      <c r="Y1134" s="261"/>
      <c r="Z1134" s="2"/>
      <c r="AA1134" s="2"/>
      <c r="AB1134" s="2"/>
    </row>
    <row r="1135" spans="1:28" ht="16.5" customHeight="1" x14ac:dyDescent="0.25">
      <c r="A1135" s="1"/>
      <c r="B1135" s="6"/>
      <c r="C1135" s="7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61"/>
      <c r="P1135" s="261"/>
      <c r="Q1135" s="261"/>
      <c r="R1135" s="261"/>
      <c r="S1135" s="261"/>
      <c r="T1135" s="261"/>
      <c r="U1135" s="261"/>
      <c r="V1135" s="261"/>
      <c r="W1135" s="261"/>
      <c r="X1135" s="261"/>
      <c r="Y1135" s="261"/>
      <c r="Z1135" s="2"/>
      <c r="AA1135" s="2"/>
      <c r="AB1135" s="2"/>
    </row>
    <row r="1136" spans="1:28" ht="16.5" customHeight="1" x14ac:dyDescent="0.25">
      <c r="A1136" s="1"/>
      <c r="B1136" s="6"/>
      <c r="C1136" s="7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61"/>
      <c r="P1136" s="261"/>
      <c r="Q1136" s="261"/>
      <c r="R1136" s="261"/>
      <c r="S1136" s="261"/>
      <c r="T1136" s="261"/>
      <c r="U1136" s="261"/>
      <c r="V1136" s="261"/>
      <c r="W1136" s="261"/>
      <c r="X1136" s="261"/>
      <c r="Y1136" s="261"/>
      <c r="Z1136" s="2"/>
      <c r="AA1136" s="2"/>
      <c r="AB1136" s="2"/>
    </row>
    <row r="1137" spans="1:28" ht="16.5" customHeight="1" x14ac:dyDescent="0.25">
      <c r="A1137" s="1"/>
      <c r="B1137" s="6"/>
      <c r="C1137" s="7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61"/>
      <c r="P1137" s="261"/>
      <c r="Q1137" s="261"/>
      <c r="R1137" s="261"/>
      <c r="S1137" s="261"/>
      <c r="T1137" s="261"/>
      <c r="U1137" s="261"/>
      <c r="V1137" s="261"/>
      <c r="W1137" s="261"/>
      <c r="X1137" s="261"/>
      <c r="Y1137" s="261"/>
      <c r="Z1137" s="2"/>
      <c r="AA1137" s="2"/>
      <c r="AB1137" s="2"/>
    </row>
    <row r="1138" spans="1:28" ht="16.5" customHeight="1" x14ac:dyDescent="0.25">
      <c r="A1138" s="1"/>
      <c r="B1138" s="6"/>
      <c r="C1138" s="7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61"/>
      <c r="P1138" s="261"/>
      <c r="Q1138" s="261"/>
      <c r="R1138" s="261"/>
      <c r="S1138" s="261"/>
      <c r="T1138" s="261"/>
      <c r="U1138" s="261"/>
      <c r="V1138" s="261"/>
      <c r="W1138" s="261"/>
      <c r="X1138" s="261"/>
      <c r="Y1138" s="261"/>
      <c r="Z1138" s="2"/>
      <c r="AA1138" s="2"/>
      <c r="AB1138" s="2"/>
    </row>
    <row r="1139" spans="1:28" ht="16.5" customHeight="1" x14ac:dyDescent="0.25">
      <c r="A1139" s="1"/>
      <c r="B1139" s="6"/>
      <c r="C1139" s="7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61"/>
      <c r="P1139" s="261"/>
      <c r="Q1139" s="261"/>
      <c r="R1139" s="261"/>
      <c r="S1139" s="261"/>
      <c r="T1139" s="261"/>
      <c r="U1139" s="261"/>
      <c r="V1139" s="261"/>
      <c r="W1139" s="261"/>
      <c r="X1139" s="261"/>
      <c r="Y1139" s="261"/>
      <c r="Z1139" s="2"/>
      <c r="AA1139" s="2"/>
      <c r="AB1139" s="2"/>
    </row>
    <row r="1140" spans="1:28" ht="16.5" customHeight="1" x14ac:dyDescent="0.25">
      <c r="A1140" s="1"/>
      <c r="B1140" s="6"/>
      <c r="C1140" s="7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61"/>
      <c r="P1140" s="261"/>
      <c r="Q1140" s="261"/>
      <c r="R1140" s="261"/>
      <c r="S1140" s="261"/>
      <c r="T1140" s="261"/>
      <c r="U1140" s="261"/>
      <c r="V1140" s="261"/>
      <c r="W1140" s="261"/>
      <c r="X1140" s="261"/>
      <c r="Y1140" s="261"/>
      <c r="Z1140" s="2"/>
      <c r="AA1140" s="2"/>
      <c r="AB1140" s="2"/>
    </row>
    <row r="1141" spans="1:28" ht="16.5" customHeight="1" x14ac:dyDescent="0.25">
      <c r="A1141" s="1"/>
      <c r="B1141" s="6"/>
      <c r="C1141" s="7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61"/>
      <c r="P1141" s="261"/>
      <c r="Q1141" s="261"/>
      <c r="R1141" s="261"/>
      <c r="S1141" s="261"/>
      <c r="T1141" s="261"/>
      <c r="U1141" s="261"/>
      <c r="V1141" s="261"/>
      <c r="W1141" s="261"/>
      <c r="X1141" s="261"/>
      <c r="Y1141" s="261"/>
      <c r="Z1141" s="2"/>
      <c r="AA1141" s="2"/>
      <c r="AB1141" s="2"/>
    </row>
    <row r="1142" spans="1:28" ht="16.5" customHeight="1" x14ac:dyDescent="0.25">
      <c r="A1142" s="1"/>
      <c r="B1142" s="6"/>
      <c r="C1142" s="7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61"/>
      <c r="P1142" s="261"/>
      <c r="Q1142" s="261"/>
      <c r="R1142" s="261"/>
      <c r="S1142" s="261"/>
      <c r="T1142" s="261"/>
      <c r="U1142" s="261"/>
      <c r="V1142" s="261"/>
      <c r="W1142" s="261"/>
      <c r="X1142" s="261"/>
      <c r="Y1142" s="261"/>
      <c r="Z1142" s="2"/>
      <c r="AA1142" s="2"/>
      <c r="AB1142" s="2"/>
    </row>
    <row r="1143" spans="1:28" ht="16.5" customHeight="1" x14ac:dyDescent="0.25">
      <c r="A1143" s="1"/>
      <c r="B1143" s="6"/>
      <c r="C1143" s="7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61"/>
      <c r="P1143" s="261"/>
      <c r="Q1143" s="261"/>
      <c r="R1143" s="261"/>
      <c r="S1143" s="261"/>
      <c r="T1143" s="261"/>
      <c r="U1143" s="261"/>
      <c r="V1143" s="261"/>
      <c r="W1143" s="261"/>
      <c r="X1143" s="261"/>
      <c r="Y1143" s="261"/>
      <c r="Z1143" s="2"/>
      <c r="AA1143" s="2"/>
      <c r="AB1143" s="2"/>
    </row>
    <row r="1144" spans="1:28" ht="16.5" customHeight="1" x14ac:dyDescent="0.25">
      <c r="A1144" s="1"/>
      <c r="B1144" s="6"/>
      <c r="C1144" s="7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61"/>
      <c r="P1144" s="261"/>
      <c r="Q1144" s="261"/>
      <c r="R1144" s="261"/>
      <c r="S1144" s="261"/>
      <c r="T1144" s="261"/>
      <c r="U1144" s="261"/>
      <c r="V1144" s="261"/>
      <c r="W1144" s="261"/>
      <c r="X1144" s="261"/>
      <c r="Y1144" s="261"/>
      <c r="Z1144" s="2"/>
      <c r="AA1144" s="2"/>
      <c r="AB1144" s="2"/>
    </row>
    <row r="1145" spans="1:28" ht="16.5" customHeight="1" x14ac:dyDescent="0.25">
      <c r="A1145" s="1"/>
      <c r="B1145" s="6"/>
      <c r="C1145" s="7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61"/>
      <c r="P1145" s="261"/>
      <c r="Q1145" s="261"/>
      <c r="R1145" s="261"/>
      <c r="S1145" s="261"/>
      <c r="T1145" s="261"/>
      <c r="U1145" s="261"/>
      <c r="V1145" s="261"/>
      <c r="W1145" s="261"/>
      <c r="X1145" s="261"/>
      <c r="Y1145" s="261"/>
      <c r="Z1145" s="2"/>
      <c r="AA1145" s="2"/>
      <c r="AB1145" s="2"/>
    </row>
    <row r="1146" spans="1:28" ht="16.5" customHeight="1" x14ac:dyDescent="0.25">
      <c r="A1146" s="1"/>
      <c r="B1146" s="6"/>
      <c r="C1146" s="7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61"/>
      <c r="P1146" s="261"/>
      <c r="Q1146" s="261"/>
      <c r="R1146" s="261"/>
      <c r="S1146" s="261"/>
      <c r="T1146" s="261"/>
      <c r="U1146" s="261"/>
      <c r="V1146" s="261"/>
      <c r="W1146" s="261"/>
      <c r="X1146" s="261"/>
      <c r="Y1146" s="261"/>
      <c r="Z1146" s="2"/>
      <c r="AA1146" s="2"/>
      <c r="AB1146" s="2"/>
    </row>
    <row r="1147" spans="1:28" ht="16.5" customHeight="1" x14ac:dyDescent="0.25">
      <c r="A1147" s="1"/>
      <c r="B1147" s="6"/>
      <c r="C1147" s="7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61"/>
      <c r="P1147" s="261"/>
      <c r="Q1147" s="261"/>
      <c r="R1147" s="261"/>
      <c r="S1147" s="261"/>
      <c r="T1147" s="261"/>
      <c r="U1147" s="261"/>
      <c r="V1147" s="261"/>
      <c r="W1147" s="261"/>
      <c r="X1147" s="261"/>
      <c r="Y1147" s="261"/>
      <c r="Z1147" s="2"/>
      <c r="AA1147" s="2"/>
      <c r="AB1147" s="2"/>
    </row>
    <row r="1148" spans="1:28" ht="16.5" customHeight="1" x14ac:dyDescent="0.25">
      <c r="A1148" s="1"/>
      <c r="B1148" s="6"/>
      <c r="C1148" s="7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61"/>
      <c r="P1148" s="261"/>
      <c r="Q1148" s="261"/>
      <c r="R1148" s="261"/>
      <c r="S1148" s="261"/>
      <c r="T1148" s="261"/>
      <c r="U1148" s="261"/>
      <c r="V1148" s="261"/>
      <c r="W1148" s="261"/>
      <c r="X1148" s="261"/>
      <c r="Y1148" s="261"/>
      <c r="Z1148" s="2"/>
      <c r="AA1148" s="2"/>
      <c r="AB1148" s="2"/>
    </row>
    <row r="1149" spans="1:28" ht="16.5" customHeight="1" x14ac:dyDescent="0.25">
      <c r="A1149" s="1"/>
      <c r="B1149" s="6"/>
      <c r="C1149" s="7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61"/>
      <c r="P1149" s="261"/>
      <c r="Q1149" s="261"/>
      <c r="R1149" s="261"/>
      <c r="S1149" s="261"/>
      <c r="T1149" s="261"/>
      <c r="U1149" s="261"/>
      <c r="V1149" s="261"/>
      <c r="W1149" s="261"/>
      <c r="X1149" s="261"/>
      <c r="Y1149" s="261"/>
      <c r="Z1149" s="2"/>
      <c r="AA1149" s="2"/>
      <c r="AB1149" s="2"/>
    </row>
    <row r="1150" spans="1:28" ht="16.5" customHeight="1" x14ac:dyDescent="0.25">
      <c r="A1150" s="1"/>
      <c r="B1150" s="6"/>
      <c r="C1150" s="7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61"/>
      <c r="P1150" s="261"/>
      <c r="Q1150" s="261"/>
      <c r="R1150" s="261"/>
      <c r="S1150" s="261"/>
      <c r="T1150" s="261"/>
      <c r="U1150" s="261"/>
      <c r="V1150" s="261"/>
      <c r="W1150" s="261"/>
      <c r="X1150" s="261"/>
      <c r="Y1150" s="261"/>
      <c r="Z1150" s="2"/>
      <c r="AA1150" s="2"/>
      <c r="AB1150" s="2"/>
    </row>
    <row r="1151" spans="1:28" ht="16.5" customHeight="1" x14ac:dyDescent="0.25">
      <c r="A1151" s="1"/>
      <c r="B1151" s="6"/>
      <c r="C1151" s="7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61"/>
      <c r="P1151" s="261"/>
      <c r="Q1151" s="261"/>
      <c r="R1151" s="261"/>
      <c r="S1151" s="261"/>
      <c r="T1151" s="261"/>
      <c r="U1151" s="261"/>
      <c r="V1151" s="261"/>
      <c r="W1151" s="261"/>
      <c r="X1151" s="261"/>
      <c r="Y1151" s="261"/>
      <c r="Z1151" s="2"/>
      <c r="AA1151" s="2"/>
      <c r="AB1151" s="2"/>
    </row>
    <row r="1152" spans="1:28" ht="16.5" customHeight="1" x14ac:dyDescent="0.25">
      <c r="A1152" s="1"/>
      <c r="B1152" s="6"/>
      <c r="C1152" s="7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61"/>
      <c r="P1152" s="261"/>
      <c r="Q1152" s="261"/>
      <c r="R1152" s="261"/>
      <c r="S1152" s="261"/>
      <c r="T1152" s="261"/>
      <c r="U1152" s="261"/>
      <c r="V1152" s="261"/>
      <c r="W1152" s="261"/>
      <c r="X1152" s="261"/>
      <c r="Y1152" s="261"/>
      <c r="Z1152" s="2"/>
      <c r="AA1152" s="2"/>
      <c r="AB1152" s="2"/>
    </row>
    <row r="1153" spans="1:28" ht="16.5" customHeight="1" x14ac:dyDescent="0.25">
      <c r="A1153" s="1"/>
      <c r="B1153" s="6"/>
      <c r="C1153" s="7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61"/>
      <c r="P1153" s="261"/>
      <c r="Q1153" s="261"/>
      <c r="R1153" s="261"/>
      <c r="S1153" s="261"/>
      <c r="T1153" s="261"/>
      <c r="U1153" s="261"/>
      <c r="V1153" s="261"/>
      <c r="W1153" s="261"/>
      <c r="X1153" s="261"/>
      <c r="Y1153" s="261"/>
      <c r="Z1153" s="2"/>
      <c r="AA1153" s="2"/>
      <c r="AB1153" s="2"/>
    </row>
    <row r="1154" spans="1:28" ht="16.5" customHeight="1" x14ac:dyDescent="0.25">
      <c r="A1154" s="1"/>
      <c r="B1154" s="6"/>
      <c r="C1154" s="7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61"/>
      <c r="P1154" s="261"/>
      <c r="Q1154" s="261"/>
      <c r="R1154" s="261"/>
      <c r="S1154" s="261"/>
      <c r="T1154" s="261"/>
      <c r="U1154" s="261"/>
      <c r="V1154" s="261"/>
      <c r="W1154" s="261"/>
      <c r="X1154" s="261"/>
      <c r="Y1154" s="261"/>
      <c r="Z1154" s="2"/>
      <c r="AA1154" s="2"/>
      <c r="AB1154" s="2"/>
    </row>
    <row r="1155" spans="1:28" ht="16.5" customHeight="1" x14ac:dyDescent="0.25">
      <c r="A1155" s="1"/>
      <c r="B1155" s="6"/>
      <c r="C1155" s="7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61"/>
      <c r="P1155" s="261"/>
      <c r="Q1155" s="261"/>
      <c r="R1155" s="261"/>
      <c r="S1155" s="261"/>
      <c r="T1155" s="261"/>
      <c r="U1155" s="261"/>
      <c r="V1155" s="261"/>
      <c r="W1155" s="261"/>
      <c r="X1155" s="261"/>
      <c r="Y1155" s="261"/>
      <c r="Z1155" s="2"/>
      <c r="AA1155" s="2"/>
      <c r="AB1155" s="2"/>
    </row>
    <row r="1156" spans="1:28" ht="16.5" customHeight="1" x14ac:dyDescent="0.25">
      <c r="A1156" s="1"/>
      <c r="B1156" s="6"/>
      <c r="C1156" s="7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61"/>
      <c r="P1156" s="261"/>
      <c r="Q1156" s="261"/>
      <c r="R1156" s="261"/>
      <c r="S1156" s="261"/>
      <c r="T1156" s="261"/>
      <c r="U1156" s="261"/>
      <c r="V1156" s="261"/>
      <c r="W1156" s="261"/>
      <c r="X1156" s="261"/>
      <c r="Y1156" s="261"/>
      <c r="Z1156" s="2"/>
      <c r="AA1156" s="2"/>
      <c r="AB1156" s="2"/>
    </row>
    <row r="1157" spans="1:28" ht="16.5" customHeight="1" x14ac:dyDescent="0.25">
      <c r="A1157" s="1"/>
      <c r="B1157" s="6"/>
      <c r="C1157" s="7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61"/>
      <c r="P1157" s="261"/>
      <c r="Q1157" s="261"/>
      <c r="R1157" s="261"/>
      <c r="S1157" s="261"/>
      <c r="T1157" s="261"/>
      <c r="U1157" s="261"/>
      <c r="V1157" s="261"/>
      <c r="W1157" s="261"/>
      <c r="X1157" s="261"/>
      <c r="Y1157" s="261"/>
      <c r="Z1157" s="2"/>
      <c r="AA1157" s="2"/>
      <c r="AB1157" s="2"/>
    </row>
    <row r="1158" spans="1:28" ht="16.5" customHeight="1" x14ac:dyDescent="0.25">
      <c r="A1158" s="1"/>
      <c r="B1158" s="6"/>
      <c r="C1158" s="7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61"/>
      <c r="P1158" s="261"/>
      <c r="Q1158" s="261"/>
      <c r="R1158" s="261"/>
      <c r="S1158" s="261"/>
      <c r="T1158" s="261"/>
      <c r="U1158" s="261"/>
      <c r="V1158" s="261"/>
      <c r="W1158" s="261"/>
      <c r="X1158" s="261"/>
      <c r="Y1158" s="261"/>
      <c r="Z1158" s="2"/>
      <c r="AA1158" s="2"/>
      <c r="AB1158" s="2"/>
    </row>
    <row r="1159" spans="1:28" ht="16.5" customHeight="1" x14ac:dyDescent="0.25">
      <c r="A1159" s="1"/>
      <c r="B1159" s="6"/>
      <c r="C1159" s="7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61"/>
      <c r="P1159" s="261"/>
      <c r="Q1159" s="261"/>
      <c r="R1159" s="261"/>
      <c r="S1159" s="261"/>
      <c r="T1159" s="261"/>
      <c r="U1159" s="261"/>
      <c r="V1159" s="261"/>
      <c r="W1159" s="261"/>
      <c r="X1159" s="261"/>
      <c r="Y1159" s="261"/>
      <c r="Z1159" s="2"/>
      <c r="AA1159" s="2"/>
      <c r="AB1159" s="2"/>
    </row>
    <row r="1160" spans="1:28" ht="16.5" customHeight="1" x14ac:dyDescent="0.25">
      <c r="A1160" s="1"/>
      <c r="B1160" s="6"/>
      <c r="C1160" s="7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61"/>
      <c r="P1160" s="261"/>
      <c r="Q1160" s="261"/>
      <c r="R1160" s="261"/>
      <c r="S1160" s="261"/>
      <c r="T1160" s="261"/>
      <c r="U1160" s="261"/>
      <c r="V1160" s="261"/>
      <c r="W1160" s="261"/>
      <c r="X1160" s="261"/>
      <c r="Y1160" s="261"/>
      <c r="Z1160" s="2"/>
      <c r="AA1160" s="2"/>
      <c r="AB1160" s="2"/>
    </row>
    <row r="1161" spans="1:28" ht="16.5" customHeight="1" x14ac:dyDescent="0.25">
      <c r="A1161" s="1"/>
      <c r="B1161" s="6"/>
      <c r="C1161" s="7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61"/>
      <c r="P1161" s="261"/>
      <c r="Q1161" s="261"/>
      <c r="R1161" s="261"/>
      <c r="S1161" s="261"/>
      <c r="T1161" s="261"/>
      <c r="U1161" s="261"/>
      <c r="V1161" s="261"/>
      <c r="W1161" s="261"/>
      <c r="X1161" s="261"/>
      <c r="Y1161" s="261"/>
      <c r="Z1161" s="2"/>
      <c r="AA1161" s="2"/>
      <c r="AB1161" s="2"/>
    </row>
    <row r="1162" spans="1:28" ht="16.5" customHeight="1" x14ac:dyDescent="0.25">
      <c r="A1162" s="1"/>
      <c r="B1162" s="6"/>
      <c r="C1162" s="7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61"/>
      <c r="P1162" s="261"/>
      <c r="Q1162" s="261"/>
      <c r="R1162" s="261"/>
      <c r="S1162" s="261"/>
      <c r="T1162" s="261"/>
      <c r="U1162" s="261"/>
      <c r="V1162" s="261"/>
      <c r="W1162" s="261"/>
      <c r="X1162" s="261"/>
      <c r="Y1162" s="261"/>
      <c r="Z1162" s="2"/>
      <c r="AA1162" s="2"/>
      <c r="AB1162" s="2"/>
    </row>
    <row r="1163" spans="1:28" ht="16.5" customHeight="1" x14ac:dyDescent="0.25">
      <c r="A1163" s="1"/>
      <c r="B1163" s="6"/>
      <c r="C1163" s="7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61"/>
      <c r="P1163" s="261"/>
      <c r="Q1163" s="261"/>
      <c r="R1163" s="261"/>
      <c r="S1163" s="261"/>
      <c r="T1163" s="261"/>
      <c r="U1163" s="261"/>
      <c r="V1163" s="261"/>
      <c r="W1163" s="261"/>
      <c r="X1163" s="261"/>
      <c r="Y1163" s="261"/>
      <c r="Z1163" s="2"/>
      <c r="AA1163" s="2"/>
      <c r="AB1163" s="2"/>
    </row>
    <row r="1164" spans="1:28" ht="16.5" customHeight="1" x14ac:dyDescent="0.25">
      <c r="A1164" s="1"/>
      <c r="B1164" s="6"/>
      <c r="C1164" s="7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61"/>
      <c r="P1164" s="261"/>
      <c r="Q1164" s="261"/>
      <c r="R1164" s="261"/>
      <c r="S1164" s="261"/>
      <c r="T1164" s="261"/>
      <c r="U1164" s="261"/>
      <c r="V1164" s="261"/>
      <c r="W1164" s="261"/>
      <c r="X1164" s="261"/>
      <c r="Y1164" s="261"/>
      <c r="Z1164" s="2"/>
      <c r="AA1164" s="2"/>
      <c r="AB1164" s="2"/>
    </row>
    <row r="1165" spans="1:28" ht="16.5" customHeight="1" x14ac:dyDescent="0.25">
      <c r="A1165" s="1"/>
      <c r="B1165" s="6"/>
      <c r="C1165" s="7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61"/>
      <c r="P1165" s="261"/>
      <c r="Q1165" s="261"/>
      <c r="R1165" s="261"/>
      <c r="S1165" s="261"/>
      <c r="T1165" s="261"/>
      <c r="U1165" s="261"/>
      <c r="V1165" s="261"/>
      <c r="W1165" s="261"/>
      <c r="X1165" s="261"/>
      <c r="Y1165" s="261"/>
      <c r="Z1165" s="2"/>
      <c r="AA1165" s="2"/>
      <c r="AB1165" s="2"/>
    </row>
    <row r="1166" spans="1:28" ht="16.5" customHeight="1" x14ac:dyDescent="0.25">
      <c r="A1166" s="1"/>
      <c r="B1166" s="6"/>
      <c r="C1166" s="7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61"/>
      <c r="P1166" s="261"/>
      <c r="Q1166" s="261"/>
      <c r="R1166" s="261"/>
      <c r="S1166" s="261"/>
      <c r="T1166" s="261"/>
      <c r="U1166" s="261"/>
      <c r="V1166" s="261"/>
      <c r="W1166" s="261"/>
      <c r="X1166" s="261"/>
      <c r="Y1166" s="261"/>
      <c r="Z1166" s="2"/>
      <c r="AA1166" s="2"/>
      <c r="AB1166" s="2"/>
    </row>
    <row r="1167" spans="1:28" ht="16.5" customHeight="1" x14ac:dyDescent="0.25">
      <c r="A1167" s="1"/>
      <c r="B1167" s="6"/>
      <c r="C1167" s="7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61"/>
      <c r="P1167" s="261"/>
      <c r="Q1167" s="261"/>
      <c r="R1167" s="261"/>
      <c r="S1167" s="261"/>
      <c r="T1167" s="261"/>
      <c r="U1167" s="261"/>
      <c r="V1167" s="261"/>
      <c r="W1167" s="261"/>
      <c r="X1167" s="261"/>
      <c r="Y1167" s="261"/>
      <c r="Z1167" s="2"/>
      <c r="AA1167" s="2"/>
      <c r="AB1167" s="2"/>
    </row>
    <row r="1168" spans="1:28" ht="16.5" customHeight="1" x14ac:dyDescent="0.25">
      <c r="A1168" s="1"/>
      <c r="B1168" s="6"/>
      <c r="C1168" s="7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61"/>
      <c r="P1168" s="261"/>
      <c r="Q1168" s="261"/>
      <c r="R1168" s="261"/>
      <c r="S1168" s="261"/>
      <c r="T1168" s="261"/>
      <c r="U1168" s="261"/>
      <c r="V1168" s="261"/>
      <c r="W1168" s="261"/>
      <c r="X1168" s="261"/>
      <c r="Y1168" s="261"/>
      <c r="Z1168" s="2"/>
      <c r="AA1168" s="2"/>
      <c r="AB1168" s="2"/>
    </row>
    <row r="1169" spans="1:28" ht="16.5" customHeight="1" x14ac:dyDescent="0.25">
      <c r="A1169" s="1"/>
      <c r="B1169" s="6"/>
      <c r="C1169" s="7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61"/>
      <c r="P1169" s="261"/>
      <c r="Q1169" s="261"/>
      <c r="R1169" s="261"/>
      <c r="S1169" s="261"/>
      <c r="T1169" s="261"/>
      <c r="U1169" s="261"/>
      <c r="V1169" s="261"/>
      <c r="W1169" s="261"/>
      <c r="X1169" s="261"/>
      <c r="Y1169" s="261"/>
      <c r="Z1169" s="2"/>
      <c r="AA1169" s="2"/>
      <c r="AB1169" s="2"/>
    </row>
    <row r="1170" spans="1:28" ht="16.5" customHeight="1" x14ac:dyDescent="0.25">
      <c r="A1170" s="1"/>
      <c r="B1170" s="6"/>
      <c r="C1170" s="7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61"/>
      <c r="P1170" s="261"/>
      <c r="Q1170" s="261"/>
      <c r="R1170" s="261"/>
      <c r="S1170" s="261"/>
      <c r="T1170" s="261"/>
      <c r="U1170" s="261"/>
      <c r="V1170" s="261"/>
      <c r="W1170" s="261"/>
      <c r="X1170" s="261"/>
      <c r="Y1170" s="261"/>
      <c r="Z1170" s="2"/>
      <c r="AA1170" s="2"/>
      <c r="AB1170" s="2"/>
    </row>
    <row r="1171" spans="1:28" ht="16.5" customHeight="1" x14ac:dyDescent="0.25">
      <c r="A1171" s="1"/>
      <c r="B1171" s="6"/>
      <c r="C1171" s="7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61"/>
      <c r="P1171" s="261"/>
      <c r="Q1171" s="261"/>
      <c r="R1171" s="261"/>
      <c r="S1171" s="261"/>
      <c r="T1171" s="261"/>
      <c r="U1171" s="261"/>
      <c r="V1171" s="261"/>
      <c r="W1171" s="261"/>
      <c r="X1171" s="261"/>
      <c r="Y1171" s="261"/>
      <c r="Z1171" s="2"/>
      <c r="AA1171" s="2"/>
      <c r="AB1171" s="2"/>
    </row>
    <row r="1172" spans="1:28" ht="16.5" customHeight="1" x14ac:dyDescent="0.25">
      <c r="A1172" s="1"/>
      <c r="B1172" s="6"/>
      <c r="C1172" s="7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61"/>
      <c r="P1172" s="261"/>
      <c r="Q1172" s="261"/>
      <c r="R1172" s="261"/>
      <c r="S1172" s="261"/>
      <c r="T1172" s="261"/>
      <c r="U1172" s="261"/>
      <c r="V1172" s="261"/>
      <c r="W1172" s="261"/>
      <c r="X1172" s="261"/>
      <c r="Y1172" s="261"/>
      <c r="Z1172" s="2"/>
      <c r="AA1172" s="2"/>
      <c r="AB1172" s="2"/>
    </row>
    <row r="1173" spans="1:28" ht="16.5" customHeight="1" x14ac:dyDescent="0.25">
      <c r="A1173" s="1"/>
      <c r="B1173" s="6"/>
      <c r="C1173" s="7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61"/>
      <c r="P1173" s="261"/>
      <c r="Q1173" s="261"/>
      <c r="R1173" s="261"/>
      <c r="S1173" s="261"/>
      <c r="T1173" s="261"/>
      <c r="U1173" s="261"/>
      <c r="V1173" s="261"/>
      <c r="W1173" s="261"/>
      <c r="X1173" s="261"/>
      <c r="Y1173" s="261"/>
      <c r="Z1173" s="2"/>
      <c r="AA1173" s="2"/>
      <c r="AB1173" s="2"/>
    </row>
    <row r="1174" spans="1:28" ht="16.5" customHeight="1" x14ac:dyDescent="0.25">
      <c r="A1174" s="1"/>
      <c r="B1174" s="6"/>
      <c r="C1174" s="7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61"/>
      <c r="P1174" s="261"/>
      <c r="Q1174" s="261"/>
      <c r="R1174" s="261"/>
      <c r="S1174" s="261"/>
      <c r="T1174" s="261"/>
      <c r="U1174" s="261"/>
      <c r="V1174" s="261"/>
      <c r="W1174" s="261"/>
      <c r="X1174" s="261"/>
      <c r="Y1174" s="261"/>
      <c r="Z1174" s="2"/>
      <c r="AA1174" s="2"/>
      <c r="AB1174" s="2"/>
    </row>
    <row r="1175" spans="1:28" ht="16.5" customHeight="1" x14ac:dyDescent="0.25">
      <c r="A1175" s="1"/>
      <c r="B1175" s="6"/>
      <c r="C1175" s="7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61"/>
      <c r="P1175" s="261"/>
      <c r="Q1175" s="261"/>
      <c r="R1175" s="261"/>
      <c r="S1175" s="261"/>
      <c r="T1175" s="261"/>
      <c r="U1175" s="261"/>
      <c r="V1175" s="261"/>
      <c r="W1175" s="261"/>
      <c r="X1175" s="261"/>
      <c r="Y1175" s="261"/>
      <c r="Z1175" s="2"/>
      <c r="AA1175" s="2"/>
      <c r="AB1175" s="2"/>
    </row>
    <row r="1176" spans="1:28" ht="16.5" customHeight="1" x14ac:dyDescent="0.25">
      <c r="A1176" s="1"/>
      <c r="B1176" s="6"/>
      <c r="C1176" s="7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61"/>
      <c r="P1176" s="261"/>
      <c r="Q1176" s="261"/>
      <c r="R1176" s="261"/>
      <c r="S1176" s="261"/>
      <c r="T1176" s="261"/>
      <c r="U1176" s="261"/>
      <c r="V1176" s="261"/>
      <c r="W1176" s="261"/>
      <c r="X1176" s="261"/>
      <c r="Y1176" s="261"/>
      <c r="Z1176" s="2"/>
      <c r="AA1176" s="2"/>
      <c r="AB1176" s="2"/>
    </row>
    <row r="1177" spans="1:28" ht="16.5" customHeight="1" x14ac:dyDescent="0.25">
      <c r="A1177" s="1"/>
      <c r="B1177" s="6"/>
      <c r="C1177" s="7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61"/>
      <c r="P1177" s="261"/>
      <c r="Q1177" s="261"/>
      <c r="R1177" s="261"/>
      <c r="S1177" s="261"/>
      <c r="T1177" s="261"/>
      <c r="U1177" s="261"/>
      <c r="V1177" s="261"/>
      <c r="W1177" s="261"/>
      <c r="X1177" s="261"/>
      <c r="Y1177" s="261"/>
      <c r="Z1177" s="2"/>
      <c r="AA1177" s="2"/>
      <c r="AB1177" s="2"/>
    </row>
    <row r="1178" spans="1:28" ht="16.5" customHeight="1" x14ac:dyDescent="0.25">
      <c r="A1178" s="1"/>
      <c r="B1178" s="6"/>
      <c r="C1178" s="7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61"/>
      <c r="P1178" s="261"/>
      <c r="Q1178" s="261"/>
      <c r="R1178" s="261"/>
      <c r="S1178" s="261"/>
      <c r="T1178" s="261"/>
      <c r="U1178" s="261"/>
      <c r="V1178" s="261"/>
      <c r="W1178" s="261"/>
      <c r="X1178" s="261"/>
      <c r="Y1178" s="261"/>
      <c r="Z1178" s="2"/>
      <c r="AA1178" s="2"/>
      <c r="AB1178" s="2"/>
    </row>
    <row r="1179" spans="1:28" ht="16.5" customHeight="1" x14ac:dyDescent="0.25">
      <c r="A1179" s="1"/>
      <c r="B1179" s="6"/>
      <c r="C1179" s="7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61"/>
      <c r="P1179" s="261"/>
      <c r="Q1179" s="261"/>
      <c r="R1179" s="261"/>
      <c r="S1179" s="261"/>
      <c r="T1179" s="261"/>
      <c r="U1179" s="261"/>
      <c r="V1179" s="261"/>
      <c r="W1179" s="261"/>
      <c r="X1179" s="261"/>
      <c r="Y1179" s="261"/>
      <c r="Z1179" s="2"/>
      <c r="AA1179" s="2"/>
      <c r="AB1179" s="2"/>
    </row>
    <row r="1180" spans="1:28" ht="16.5" customHeight="1" x14ac:dyDescent="0.25">
      <c r="A1180" s="1"/>
      <c r="B1180" s="6"/>
      <c r="C1180" s="7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61"/>
      <c r="P1180" s="261"/>
      <c r="Q1180" s="261"/>
      <c r="R1180" s="261"/>
      <c r="S1180" s="261"/>
      <c r="T1180" s="261"/>
      <c r="U1180" s="261"/>
      <c r="V1180" s="261"/>
      <c r="W1180" s="261"/>
      <c r="X1180" s="261"/>
      <c r="Y1180" s="261"/>
      <c r="Z1180" s="2"/>
      <c r="AA1180" s="2"/>
      <c r="AB1180" s="2"/>
    </row>
    <row r="1181" spans="1:28" ht="16.5" customHeight="1" x14ac:dyDescent="0.25">
      <c r="A1181" s="1"/>
      <c r="B1181" s="6"/>
      <c r="C1181" s="7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61"/>
      <c r="P1181" s="261"/>
      <c r="Q1181" s="261"/>
      <c r="R1181" s="261"/>
      <c r="S1181" s="261"/>
      <c r="T1181" s="261"/>
      <c r="U1181" s="261"/>
      <c r="V1181" s="261"/>
      <c r="W1181" s="261"/>
      <c r="X1181" s="261"/>
      <c r="Y1181" s="261"/>
      <c r="Z1181" s="2"/>
      <c r="AA1181" s="2"/>
      <c r="AB1181" s="2"/>
    </row>
    <row r="1182" spans="1:28" ht="16.5" customHeight="1" x14ac:dyDescent="0.25">
      <c r="A1182" s="1"/>
      <c r="B1182" s="6"/>
      <c r="C1182" s="7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61"/>
      <c r="P1182" s="261"/>
      <c r="Q1182" s="261"/>
      <c r="R1182" s="261"/>
      <c r="S1182" s="261"/>
      <c r="T1182" s="261"/>
      <c r="U1182" s="261"/>
      <c r="V1182" s="261"/>
      <c r="W1182" s="261"/>
      <c r="X1182" s="261"/>
      <c r="Y1182" s="261"/>
      <c r="Z1182" s="2"/>
      <c r="AA1182" s="2"/>
      <c r="AB1182" s="2"/>
    </row>
    <row r="1183" spans="1:28" ht="16.5" customHeight="1" x14ac:dyDescent="0.25">
      <c r="A1183" s="1"/>
      <c r="B1183" s="6"/>
      <c r="C1183" s="7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  <c r="O1183" s="261"/>
      <c r="P1183" s="261"/>
      <c r="Q1183" s="261"/>
      <c r="R1183" s="261"/>
      <c r="S1183" s="261"/>
      <c r="T1183" s="261"/>
      <c r="U1183" s="261"/>
      <c r="V1183" s="261"/>
      <c r="W1183" s="261"/>
      <c r="X1183" s="261"/>
      <c r="Y1183" s="261"/>
      <c r="Z1183" s="2"/>
      <c r="AA1183" s="2"/>
      <c r="AB1183" s="2"/>
    </row>
    <row r="1184" spans="1:28" ht="16.5" customHeight="1" x14ac:dyDescent="0.25">
      <c r="A1184" s="1"/>
      <c r="B1184" s="6"/>
      <c r="C1184" s="7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  <c r="O1184" s="261"/>
      <c r="P1184" s="261"/>
      <c r="Q1184" s="261"/>
      <c r="R1184" s="261"/>
      <c r="S1184" s="261"/>
      <c r="T1184" s="261"/>
      <c r="U1184" s="261"/>
      <c r="V1184" s="261"/>
      <c r="W1184" s="261"/>
      <c r="X1184" s="261"/>
      <c r="Y1184" s="261"/>
      <c r="Z1184" s="2"/>
      <c r="AA1184" s="2"/>
      <c r="AB1184" s="2"/>
    </row>
    <row r="1185" spans="1:28" ht="16.5" customHeight="1" x14ac:dyDescent="0.25">
      <c r="A1185" s="1"/>
      <c r="B1185" s="6"/>
      <c r="C1185" s="7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  <c r="O1185" s="261"/>
      <c r="P1185" s="261"/>
      <c r="Q1185" s="261"/>
      <c r="R1185" s="261"/>
      <c r="S1185" s="261"/>
      <c r="T1185" s="261"/>
      <c r="U1185" s="261"/>
      <c r="V1185" s="261"/>
      <c r="W1185" s="261"/>
      <c r="X1185" s="261"/>
      <c r="Y1185" s="261"/>
      <c r="Z1185" s="2"/>
      <c r="AA1185" s="2"/>
      <c r="AB1185" s="2"/>
    </row>
    <row r="1186" spans="1:28" ht="16.5" customHeight="1" x14ac:dyDescent="0.25">
      <c r="A1186" s="1"/>
      <c r="B1186" s="6"/>
      <c r="C1186" s="7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  <c r="O1186" s="261"/>
      <c r="P1186" s="261"/>
      <c r="Q1186" s="261"/>
      <c r="R1186" s="261"/>
      <c r="S1186" s="261"/>
      <c r="T1186" s="261"/>
      <c r="U1186" s="261"/>
      <c r="V1186" s="261"/>
      <c r="W1186" s="261"/>
      <c r="X1186" s="261"/>
      <c r="Y1186" s="261"/>
      <c r="Z1186" s="2"/>
      <c r="AA1186" s="2"/>
      <c r="AB1186" s="2"/>
    </row>
    <row r="1187" spans="1:28" ht="16.5" customHeight="1" x14ac:dyDescent="0.25">
      <c r="A1187" s="1"/>
      <c r="B1187" s="6"/>
      <c r="C1187" s="7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  <c r="O1187" s="261"/>
      <c r="P1187" s="261"/>
      <c r="Q1187" s="261"/>
      <c r="R1187" s="261"/>
      <c r="S1187" s="261"/>
      <c r="T1187" s="261"/>
      <c r="U1187" s="261"/>
      <c r="V1187" s="261"/>
      <c r="W1187" s="261"/>
      <c r="X1187" s="261"/>
      <c r="Y1187" s="261"/>
      <c r="Z1187" s="2"/>
      <c r="AA1187" s="2"/>
      <c r="AB1187" s="2"/>
    </row>
    <row r="1188" spans="1:28" ht="16.5" customHeight="1" x14ac:dyDescent="0.25">
      <c r="A1188" s="1"/>
      <c r="B1188" s="6"/>
      <c r="C1188" s="7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  <c r="O1188" s="261"/>
      <c r="P1188" s="261"/>
      <c r="Q1188" s="261"/>
      <c r="R1188" s="261"/>
      <c r="S1188" s="261"/>
      <c r="T1188" s="261"/>
      <c r="U1188" s="261"/>
      <c r="V1188" s="261"/>
      <c r="W1188" s="261"/>
      <c r="X1188" s="261"/>
      <c r="Y1188" s="261"/>
      <c r="Z1188" s="2"/>
      <c r="AA1188" s="2"/>
      <c r="AB1188" s="2"/>
    </row>
    <row r="1189" spans="1:28" ht="16.5" customHeight="1" x14ac:dyDescent="0.25">
      <c r="A1189" s="1"/>
      <c r="B1189" s="6"/>
      <c r="C1189" s="7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  <c r="O1189" s="261"/>
      <c r="P1189" s="261"/>
      <c r="Q1189" s="261"/>
      <c r="R1189" s="261"/>
      <c r="S1189" s="261"/>
      <c r="T1189" s="261"/>
      <c r="U1189" s="261"/>
      <c r="V1189" s="261"/>
      <c r="W1189" s="261"/>
      <c r="X1189" s="261"/>
      <c r="Y1189" s="261"/>
      <c r="Z1189" s="2"/>
      <c r="AA1189" s="2"/>
      <c r="AB1189" s="2"/>
    </row>
    <row r="1190" spans="1:28" ht="16.5" customHeight="1" x14ac:dyDescent="0.25">
      <c r="A1190" s="1"/>
      <c r="B1190" s="6"/>
      <c r="C1190" s="7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  <c r="O1190" s="261"/>
      <c r="P1190" s="261"/>
      <c r="Q1190" s="261"/>
      <c r="R1190" s="261"/>
      <c r="S1190" s="261"/>
      <c r="T1190" s="261"/>
      <c r="U1190" s="261"/>
      <c r="V1190" s="261"/>
      <c r="W1190" s="261"/>
      <c r="X1190" s="261"/>
      <c r="Y1190" s="261"/>
      <c r="Z1190" s="2"/>
      <c r="AA1190" s="2"/>
      <c r="AB1190" s="2"/>
    </row>
    <row r="1191" spans="1:28" ht="16.5" customHeight="1" x14ac:dyDescent="0.25">
      <c r="A1191" s="1"/>
      <c r="B1191" s="6"/>
      <c r="C1191" s="7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  <c r="O1191" s="261"/>
      <c r="P1191" s="261"/>
      <c r="Q1191" s="261"/>
      <c r="R1191" s="261"/>
      <c r="S1191" s="261"/>
      <c r="T1191" s="261"/>
      <c r="U1191" s="261"/>
      <c r="V1191" s="261"/>
      <c r="W1191" s="261"/>
      <c r="X1191" s="261"/>
      <c r="Y1191" s="261"/>
      <c r="Z1191" s="2"/>
      <c r="AA1191" s="2"/>
      <c r="AB1191" s="2"/>
    </row>
  </sheetData>
  <mergeCells count="28">
    <mergeCell ref="AI61:AI62"/>
    <mergeCell ref="M61:M62"/>
    <mergeCell ref="N61:N62"/>
    <mergeCell ref="Q61:U61"/>
    <mergeCell ref="AJ61:AJ62"/>
    <mergeCell ref="V61:Y61"/>
    <mergeCell ref="Q16:U16"/>
    <mergeCell ref="V16:Y16"/>
    <mergeCell ref="Z16:Z17"/>
    <mergeCell ref="A6:Z6"/>
    <mergeCell ref="O16:P16"/>
    <mergeCell ref="M16:N16"/>
    <mergeCell ref="I332:K332"/>
    <mergeCell ref="I333:K333"/>
    <mergeCell ref="I16:L16"/>
    <mergeCell ref="A16:A17"/>
    <mergeCell ref="B16:B17"/>
    <mergeCell ref="C16:C17"/>
    <mergeCell ref="D16:D17"/>
    <mergeCell ref="E16:H16"/>
    <mergeCell ref="A61:A62"/>
    <mergeCell ref="AE61:AE62"/>
    <mergeCell ref="C61:C62"/>
    <mergeCell ref="B61:B62"/>
    <mergeCell ref="AF61:AF62"/>
    <mergeCell ref="AG61:AG62"/>
    <mergeCell ref="D61:D62"/>
    <mergeCell ref="AH61:AH62"/>
  </mergeCells>
  <pageMargins left="0.19685039370078741" right="0.19685039370078741" top="0.39370078740157483" bottom="0.39370078740157483" header="0.19685039370078741" footer="0"/>
  <pageSetup paperSize="8" scale="81" fitToHeight="0" orientation="landscape" r:id="rId1"/>
  <headerFooter differentFirst="1">
    <oddHeader>&amp;C&amp;"Times New Roman,Regular"&amp;10&amp;P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>
      <selection activeCell="O2" sqref="O2"/>
    </sheetView>
  </sheetViews>
  <sheetFormatPr defaultRowHeight="15" x14ac:dyDescent="0.25"/>
  <cols>
    <col min="1" max="1" width="4.42578125" customWidth="1"/>
    <col min="2" max="2" width="25.140625" customWidth="1"/>
    <col min="3" max="3" width="11.28515625" customWidth="1"/>
    <col min="4" max="4" width="7" customWidth="1"/>
    <col min="5" max="5" width="11.5703125" bestFit="1" customWidth="1"/>
    <col min="6" max="6" width="12.7109375" customWidth="1"/>
    <col min="7" max="7" width="8.85546875" customWidth="1"/>
    <col min="8" max="8" width="7.42578125" customWidth="1"/>
    <col min="9" max="9" width="8" customWidth="1"/>
    <col min="10" max="10" width="7.28515625" customWidth="1"/>
    <col min="11" max="11" width="9.42578125" customWidth="1"/>
    <col min="13" max="13" width="6.5703125" customWidth="1"/>
    <col min="14" max="14" width="8.85546875" customWidth="1"/>
    <col min="15" max="15" width="14.5703125" customWidth="1"/>
    <col min="257" max="257" width="4.42578125" customWidth="1"/>
    <col min="258" max="258" width="25.140625" customWidth="1"/>
    <col min="259" max="259" width="11.28515625" customWidth="1"/>
    <col min="260" max="260" width="7" customWidth="1"/>
    <col min="261" max="261" width="11.5703125" bestFit="1" customWidth="1"/>
    <col min="262" max="262" width="12.7109375" customWidth="1"/>
    <col min="263" max="263" width="8.85546875" customWidth="1"/>
    <col min="264" max="264" width="7.42578125" customWidth="1"/>
    <col min="265" max="265" width="8" customWidth="1"/>
    <col min="266" max="266" width="7.28515625" customWidth="1"/>
    <col min="267" max="267" width="9.42578125" customWidth="1"/>
    <col min="269" max="269" width="6.5703125" customWidth="1"/>
    <col min="270" max="270" width="8.85546875" customWidth="1"/>
    <col min="271" max="271" width="14.5703125" customWidth="1"/>
    <col min="513" max="513" width="4.42578125" customWidth="1"/>
    <col min="514" max="514" width="25.140625" customWidth="1"/>
    <col min="515" max="515" width="11.28515625" customWidth="1"/>
    <col min="516" max="516" width="7" customWidth="1"/>
    <col min="517" max="517" width="11.5703125" bestFit="1" customWidth="1"/>
    <col min="518" max="518" width="12.7109375" customWidth="1"/>
    <col min="519" max="519" width="8.85546875" customWidth="1"/>
    <col min="520" max="520" width="7.42578125" customWidth="1"/>
    <col min="521" max="521" width="8" customWidth="1"/>
    <col min="522" max="522" width="7.28515625" customWidth="1"/>
    <col min="523" max="523" width="9.42578125" customWidth="1"/>
    <col min="525" max="525" width="6.5703125" customWidth="1"/>
    <col min="526" max="526" width="8.85546875" customWidth="1"/>
    <col min="527" max="527" width="14.5703125" customWidth="1"/>
    <col min="769" max="769" width="4.42578125" customWidth="1"/>
    <col min="770" max="770" width="25.140625" customWidth="1"/>
    <col min="771" max="771" width="11.28515625" customWidth="1"/>
    <col min="772" max="772" width="7" customWidth="1"/>
    <col min="773" max="773" width="11.5703125" bestFit="1" customWidth="1"/>
    <col min="774" max="774" width="12.7109375" customWidth="1"/>
    <col min="775" max="775" width="8.85546875" customWidth="1"/>
    <col min="776" max="776" width="7.42578125" customWidth="1"/>
    <col min="777" max="777" width="8" customWidth="1"/>
    <col min="778" max="778" width="7.28515625" customWidth="1"/>
    <col min="779" max="779" width="9.42578125" customWidth="1"/>
    <col min="781" max="781" width="6.5703125" customWidth="1"/>
    <col min="782" max="782" width="8.85546875" customWidth="1"/>
    <col min="783" max="783" width="14.5703125" customWidth="1"/>
    <col min="1025" max="1025" width="4.42578125" customWidth="1"/>
    <col min="1026" max="1026" width="25.140625" customWidth="1"/>
    <col min="1027" max="1027" width="11.28515625" customWidth="1"/>
    <col min="1028" max="1028" width="7" customWidth="1"/>
    <col min="1029" max="1029" width="11.5703125" bestFit="1" customWidth="1"/>
    <col min="1030" max="1030" width="12.7109375" customWidth="1"/>
    <col min="1031" max="1031" width="8.85546875" customWidth="1"/>
    <col min="1032" max="1032" width="7.42578125" customWidth="1"/>
    <col min="1033" max="1033" width="8" customWidth="1"/>
    <col min="1034" max="1034" width="7.28515625" customWidth="1"/>
    <col min="1035" max="1035" width="9.42578125" customWidth="1"/>
    <col min="1037" max="1037" width="6.5703125" customWidth="1"/>
    <col min="1038" max="1038" width="8.85546875" customWidth="1"/>
    <col min="1039" max="1039" width="14.5703125" customWidth="1"/>
    <col min="1281" max="1281" width="4.42578125" customWidth="1"/>
    <col min="1282" max="1282" width="25.140625" customWidth="1"/>
    <col min="1283" max="1283" width="11.28515625" customWidth="1"/>
    <col min="1284" max="1284" width="7" customWidth="1"/>
    <col min="1285" max="1285" width="11.5703125" bestFit="1" customWidth="1"/>
    <col min="1286" max="1286" width="12.7109375" customWidth="1"/>
    <col min="1287" max="1287" width="8.85546875" customWidth="1"/>
    <col min="1288" max="1288" width="7.42578125" customWidth="1"/>
    <col min="1289" max="1289" width="8" customWidth="1"/>
    <col min="1290" max="1290" width="7.28515625" customWidth="1"/>
    <col min="1291" max="1291" width="9.42578125" customWidth="1"/>
    <col min="1293" max="1293" width="6.5703125" customWidth="1"/>
    <col min="1294" max="1294" width="8.85546875" customWidth="1"/>
    <col min="1295" max="1295" width="14.5703125" customWidth="1"/>
    <col min="1537" max="1537" width="4.42578125" customWidth="1"/>
    <col min="1538" max="1538" width="25.140625" customWidth="1"/>
    <col min="1539" max="1539" width="11.28515625" customWidth="1"/>
    <col min="1540" max="1540" width="7" customWidth="1"/>
    <col min="1541" max="1541" width="11.5703125" bestFit="1" customWidth="1"/>
    <col min="1542" max="1542" width="12.7109375" customWidth="1"/>
    <col min="1543" max="1543" width="8.85546875" customWidth="1"/>
    <col min="1544" max="1544" width="7.42578125" customWidth="1"/>
    <col min="1545" max="1545" width="8" customWidth="1"/>
    <col min="1546" max="1546" width="7.28515625" customWidth="1"/>
    <col min="1547" max="1547" width="9.42578125" customWidth="1"/>
    <col min="1549" max="1549" width="6.5703125" customWidth="1"/>
    <col min="1550" max="1550" width="8.85546875" customWidth="1"/>
    <col min="1551" max="1551" width="14.5703125" customWidth="1"/>
    <col min="1793" max="1793" width="4.42578125" customWidth="1"/>
    <col min="1794" max="1794" width="25.140625" customWidth="1"/>
    <col min="1795" max="1795" width="11.28515625" customWidth="1"/>
    <col min="1796" max="1796" width="7" customWidth="1"/>
    <col min="1797" max="1797" width="11.5703125" bestFit="1" customWidth="1"/>
    <col min="1798" max="1798" width="12.7109375" customWidth="1"/>
    <col min="1799" max="1799" width="8.85546875" customWidth="1"/>
    <col min="1800" max="1800" width="7.42578125" customWidth="1"/>
    <col min="1801" max="1801" width="8" customWidth="1"/>
    <col min="1802" max="1802" width="7.28515625" customWidth="1"/>
    <col min="1803" max="1803" width="9.42578125" customWidth="1"/>
    <col min="1805" max="1805" width="6.5703125" customWidth="1"/>
    <col min="1806" max="1806" width="8.85546875" customWidth="1"/>
    <col min="1807" max="1807" width="14.5703125" customWidth="1"/>
    <col min="2049" max="2049" width="4.42578125" customWidth="1"/>
    <col min="2050" max="2050" width="25.140625" customWidth="1"/>
    <col min="2051" max="2051" width="11.28515625" customWidth="1"/>
    <col min="2052" max="2052" width="7" customWidth="1"/>
    <col min="2053" max="2053" width="11.5703125" bestFit="1" customWidth="1"/>
    <col min="2054" max="2054" width="12.7109375" customWidth="1"/>
    <col min="2055" max="2055" width="8.85546875" customWidth="1"/>
    <col min="2056" max="2056" width="7.42578125" customWidth="1"/>
    <col min="2057" max="2057" width="8" customWidth="1"/>
    <col min="2058" max="2058" width="7.28515625" customWidth="1"/>
    <col min="2059" max="2059" width="9.42578125" customWidth="1"/>
    <col min="2061" max="2061" width="6.5703125" customWidth="1"/>
    <col min="2062" max="2062" width="8.85546875" customWidth="1"/>
    <col min="2063" max="2063" width="14.5703125" customWidth="1"/>
    <col min="2305" max="2305" width="4.42578125" customWidth="1"/>
    <col min="2306" max="2306" width="25.140625" customWidth="1"/>
    <col min="2307" max="2307" width="11.28515625" customWidth="1"/>
    <col min="2308" max="2308" width="7" customWidth="1"/>
    <col min="2309" max="2309" width="11.5703125" bestFit="1" customWidth="1"/>
    <col min="2310" max="2310" width="12.7109375" customWidth="1"/>
    <col min="2311" max="2311" width="8.85546875" customWidth="1"/>
    <col min="2312" max="2312" width="7.42578125" customWidth="1"/>
    <col min="2313" max="2313" width="8" customWidth="1"/>
    <col min="2314" max="2314" width="7.28515625" customWidth="1"/>
    <col min="2315" max="2315" width="9.42578125" customWidth="1"/>
    <col min="2317" max="2317" width="6.5703125" customWidth="1"/>
    <col min="2318" max="2318" width="8.85546875" customWidth="1"/>
    <col min="2319" max="2319" width="14.5703125" customWidth="1"/>
    <col min="2561" max="2561" width="4.42578125" customWidth="1"/>
    <col min="2562" max="2562" width="25.140625" customWidth="1"/>
    <col min="2563" max="2563" width="11.28515625" customWidth="1"/>
    <col min="2564" max="2564" width="7" customWidth="1"/>
    <col min="2565" max="2565" width="11.5703125" bestFit="1" customWidth="1"/>
    <col min="2566" max="2566" width="12.7109375" customWidth="1"/>
    <col min="2567" max="2567" width="8.85546875" customWidth="1"/>
    <col min="2568" max="2568" width="7.42578125" customWidth="1"/>
    <col min="2569" max="2569" width="8" customWidth="1"/>
    <col min="2570" max="2570" width="7.28515625" customWidth="1"/>
    <col min="2571" max="2571" width="9.42578125" customWidth="1"/>
    <col min="2573" max="2573" width="6.5703125" customWidth="1"/>
    <col min="2574" max="2574" width="8.85546875" customWidth="1"/>
    <col min="2575" max="2575" width="14.5703125" customWidth="1"/>
    <col min="2817" max="2817" width="4.42578125" customWidth="1"/>
    <col min="2818" max="2818" width="25.140625" customWidth="1"/>
    <col min="2819" max="2819" width="11.28515625" customWidth="1"/>
    <col min="2820" max="2820" width="7" customWidth="1"/>
    <col min="2821" max="2821" width="11.5703125" bestFit="1" customWidth="1"/>
    <col min="2822" max="2822" width="12.7109375" customWidth="1"/>
    <col min="2823" max="2823" width="8.85546875" customWidth="1"/>
    <col min="2824" max="2824" width="7.42578125" customWidth="1"/>
    <col min="2825" max="2825" width="8" customWidth="1"/>
    <col min="2826" max="2826" width="7.28515625" customWidth="1"/>
    <col min="2827" max="2827" width="9.42578125" customWidth="1"/>
    <col min="2829" max="2829" width="6.5703125" customWidth="1"/>
    <col min="2830" max="2830" width="8.85546875" customWidth="1"/>
    <col min="2831" max="2831" width="14.5703125" customWidth="1"/>
    <col min="3073" max="3073" width="4.42578125" customWidth="1"/>
    <col min="3074" max="3074" width="25.140625" customWidth="1"/>
    <col min="3075" max="3075" width="11.28515625" customWidth="1"/>
    <col min="3076" max="3076" width="7" customWidth="1"/>
    <col min="3077" max="3077" width="11.5703125" bestFit="1" customWidth="1"/>
    <col min="3078" max="3078" width="12.7109375" customWidth="1"/>
    <col min="3079" max="3079" width="8.85546875" customWidth="1"/>
    <col min="3080" max="3080" width="7.42578125" customWidth="1"/>
    <col min="3081" max="3081" width="8" customWidth="1"/>
    <col min="3082" max="3082" width="7.28515625" customWidth="1"/>
    <col min="3083" max="3083" width="9.42578125" customWidth="1"/>
    <col min="3085" max="3085" width="6.5703125" customWidth="1"/>
    <col min="3086" max="3086" width="8.85546875" customWidth="1"/>
    <col min="3087" max="3087" width="14.5703125" customWidth="1"/>
    <col min="3329" max="3329" width="4.42578125" customWidth="1"/>
    <col min="3330" max="3330" width="25.140625" customWidth="1"/>
    <col min="3331" max="3331" width="11.28515625" customWidth="1"/>
    <col min="3332" max="3332" width="7" customWidth="1"/>
    <col min="3333" max="3333" width="11.5703125" bestFit="1" customWidth="1"/>
    <col min="3334" max="3334" width="12.7109375" customWidth="1"/>
    <col min="3335" max="3335" width="8.85546875" customWidth="1"/>
    <col min="3336" max="3336" width="7.42578125" customWidth="1"/>
    <col min="3337" max="3337" width="8" customWidth="1"/>
    <col min="3338" max="3338" width="7.28515625" customWidth="1"/>
    <col min="3339" max="3339" width="9.42578125" customWidth="1"/>
    <col min="3341" max="3341" width="6.5703125" customWidth="1"/>
    <col min="3342" max="3342" width="8.85546875" customWidth="1"/>
    <col min="3343" max="3343" width="14.5703125" customWidth="1"/>
    <col min="3585" max="3585" width="4.42578125" customWidth="1"/>
    <col min="3586" max="3586" width="25.140625" customWidth="1"/>
    <col min="3587" max="3587" width="11.28515625" customWidth="1"/>
    <col min="3588" max="3588" width="7" customWidth="1"/>
    <col min="3589" max="3589" width="11.5703125" bestFit="1" customWidth="1"/>
    <col min="3590" max="3590" width="12.7109375" customWidth="1"/>
    <col min="3591" max="3591" width="8.85546875" customWidth="1"/>
    <col min="3592" max="3592" width="7.42578125" customWidth="1"/>
    <col min="3593" max="3593" width="8" customWidth="1"/>
    <col min="3594" max="3594" width="7.28515625" customWidth="1"/>
    <col min="3595" max="3595" width="9.42578125" customWidth="1"/>
    <col min="3597" max="3597" width="6.5703125" customWidth="1"/>
    <col min="3598" max="3598" width="8.85546875" customWidth="1"/>
    <col min="3599" max="3599" width="14.5703125" customWidth="1"/>
    <col min="3841" max="3841" width="4.42578125" customWidth="1"/>
    <col min="3842" max="3842" width="25.140625" customWidth="1"/>
    <col min="3843" max="3843" width="11.28515625" customWidth="1"/>
    <col min="3844" max="3844" width="7" customWidth="1"/>
    <col min="3845" max="3845" width="11.5703125" bestFit="1" customWidth="1"/>
    <col min="3846" max="3846" width="12.7109375" customWidth="1"/>
    <col min="3847" max="3847" width="8.85546875" customWidth="1"/>
    <col min="3848" max="3848" width="7.42578125" customWidth="1"/>
    <col min="3849" max="3849" width="8" customWidth="1"/>
    <col min="3850" max="3850" width="7.28515625" customWidth="1"/>
    <col min="3851" max="3851" width="9.42578125" customWidth="1"/>
    <col min="3853" max="3853" width="6.5703125" customWidth="1"/>
    <col min="3854" max="3854" width="8.85546875" customWidth="1"/>
    <col min="3855" max="3855" width="14.5703125" customWidth="1"/>
    <col min="4097" max="4097" width="4.42578125" customWidth="1"/>
    <col min="4098" max="4098" width="25.140625" customWidth="1"/>
    <col min="4099" max="4099" width="11.28515625" customWidth="1"/>
    <col min="4100" max="4100" width="7" customWidth="1"/>
    <col min="4101" max="4101" width="11.5703125" bestFit="1" customWidth="1"/>
    <col min="4102" max="4102" width="12.7109375" customWidth="1"/>
    <col min="4103" max="4103" width="8.85546875" customWidth="1"/>
    <col min="4104" max="4104" width="7.42578125" customWidth="1"/>
    <col min="4105" max="4105" width="8" customWidth="1"/>
    <col min="4106" max="4106" width="7.28515625" customWidth="1"/>
    <col min="4107" max="4107" width="9.42578125" customWidth="1"/>
    <col min="4109" max="4109" width="6.5703125" customWidth="1"/>
    <col min="4110" max="4110" width="8.85546875" customWidth="1"/>
    <col min="4111" max="4111" width="14.5703125" customWidth="1"/>
    <col min="4353" max="4353" width="4.42578125" customWidth="1"/>
    <col min="4354" max="4354" width="25.140625" customWidth="1"/>
    <col min="4355" max="4355" width="11.28515625" customWidth="1"/>
    <col min="4356" max="4356" width="7" customWidth="1"/>
    <col min="4357" max="4357" width="11.5703125" bestFit="1" customWidth="1"/>
    <col min="4358" max="4358" width="12.7109375" customWidth="1"/>
    <col min="4359" max="4359" width="8.85546875" customWidth="1"/>
    <col min="4360" max="4360" width="7.42578125" customWidth="1"/>
    <col min="4361" max="4361" width="8" customWidth="1"/>
    <col min="4362" max="4362" width="7.28515625" customWidth="1"/>
    <col min="4363" max="4363" width="9.42578125" customWidth="1"/>
    <col min="4365" max="4365" width="6.5703125" customWidth="1"/>
    <col min="4366" max="4366" width="8.85546875" customWidth="1"/>
    <col min="4367" max="4367" width="14.5703125" customWidth="1"/>
    <col min="4609" max="4609" width="4.42578125" customWidth="1"/>
    <col min="4610" max="4610" width="25.140625" customWidth="1"/>
    <col min="4611" max="4611" width="11.28515625" customWidth="1"/>
    <col min="4612" max="4612" width="7" customWidth="1"/>
    <col min="4613" max="4613" width="11.5703125" bestFit="1" customWidth="1"/>
    <col min="4614" max="4614" width="12.7109375" customWidth="1"/>
    <col min="4615" max="4615" width="8.85546875" customWidth="1"/>
    <col min="4616" max="4616" width="7.42578125" customWidth="1"/>
    <col min="4617" max="4617" width="8" customWidth="1"/>
    <col min="4618" max="4618" width="7.28515625" customWidth="1"/>
    <col min="4619" max="4619" width="9.42578125" customWidth="1"/>
    <col min="4621" max="4621" width="6.5703125" customWidth="1"/>
    <col min="4622" max="4622" width="8.85546875" customWidth="1"/>
    <col min="4623" max="4623" width="14.5703125" customWidth="1"/>
    <col min="4865" max="4865" width="4.42578125" customWidth="1"/>
    <col min="4866" max="4866" width="25.140625" customWidth="1"/>
    <col min="4867" max="4867" width="11.28515625" customWidth="1"/>
    <col min="4868" max="4868" width="7" customWidth="1"/>
    <col min="4869" max="4869" width="11.5703125" bestFit="1" customWidth="1"/>
    <col min="4870" max="4870" width="12.7109375" customWidth="1"/>
    <col min="4871" max="4871" width="8.85546875" customWidth="1"/>
    <col min="4872" max="4872" width="7.42578125" customWidth="1"/>
    <col min="4873" max="4873" width="8" customWidth="1"/>
    <col min="4874" max="4874" width="7.28515625" customWidth="1"/>
    <col min="4875" max="4875" width="9.42578125" customWidth="1"/>
    <col min="4877" max="4877" width="6.5703125" customWidth="1"/>
    <col min="4878" max="4878" width="8.85546875" customWidth="1"/>
    <col min="4879" max="4879" width="14.5703125" customWidth="1"/>
    <col min="5121" max="5121" width="4.42578125" customWidth="1"/>
    <col min="5122" max="5122" width="25.140625" customWidth="1"/>
    <col min="5123" max="5123" width="11.28515625" customWidth="1"/>
    <col min="5124" max="5124" width="7" customWidth="1"/>
    <col min="5125" max="5125" width="11.5703125" bestFit="1" customWidth="1"/>
    <col min="5126" max="5126" width="12.7109375" customWidth="1"/>
    <col min="5127" max="5127" width="8.85546875" customWidth="1"/>
    <col min="5128" max="5128" width="7.42578125" customWidth="1"/>
    <col min="5129" max="5129" width="8" customWidth="1"/>
    <col min="5130" max="5130" width="7.28515625" customWidth="1"/>
    <col min="5131" max="5131" width="9.42578125" customWidth="1"/>
    <col min="5133" max="5133" width="6.5703125" customWidth="1"/>
    <col min="5134" max="5134" width="8.85546875" customWidth="1"/>
    <col min="5135" max="5135" width="14.5703125" customWidth="1"/>
    <col min="5377" max="5377" width="4.42578125" customWidth="1"/>
    <col min="5378" max="5378" width="25.140625" customWidth="1"/>
    <col min="5379" max="5379" width="11.28515625" customWidth="1"/>
    <col min="5380" max="5380" width="7" customWidth="1"/>
    <col min="5381" max="5381" width="11.5703125" bestFit="1" customWidth="1"/>
    <col min="5382" max="5382" width="12.7109375" customWidth="1"/>
    <col min="5383" max="5383" width="8.85546875" customWidth="1"/>
    <col min="5384" max="5384" width="7.42578125" customWidth="1"/>
    <col min="5385" max="5385" width="8" customWidth="1"/>
    <col min="5386" max="5386" width="7.28515625" customWidth="1"/>
    <col min="5387" max="5387" width="9.42578125" customWidth="1"/>
    <col min="5389" max="5389" width="6.5703125" customWidth="1"/>
    <col min="5390" max="5390" width="8.85546875" customWidth="1"/>
    <col min="5391" max="5391" width="14.5703125" customWidth="1"/>
    <col min="5633" max="5633" width="4.42578125" customWidth="1"/>
    <col min="5634" max="5634" width="25.140625" customWidth="1"/>
    <col min="5635" max="5635" width="11.28515625" customWidth="1"/>
    <col min="5636" max="5636" width="7" customWidth="1"/>
    <col min="5637" max="5637" width="11.5703125" bestFit="1" customWidth="1"/>
    <col min="5638" max="5638" width="12.7109375" customWidth="1"/>
    <col min="5639" max="5639" width="8.85546875" customWidth="1"/>
    <col min="5640" max="5640" width="7.42578125" customWidth="1"/>
    <col min="5641" max="5641" width="8" customWidth="1"/>
    <col min="5642" max="5642" width="7.28515625" customWidth="1"/>
    <col min="5643" max="5643" width="9.42578125" customWidth="1"/>
    <col min="5645" max="5645" width="6.5703125" customWidth="1"/>
    <col min="5646" max="5646" width="8.85546875" customWidth="1"/>
    <col min="5647" max="5647" width="14.5703125" customWidth="1"/>
    <col min="5889" max="5889" width="4.42578125" customWidth="1"/>
    <col min="5890" max="5890" width="25.140625" customWidth="1"/>
    <col min="5891" max="5891" width="11.28515625" customWidth="1"/>
    <col min="5892" max="5892" width="7" customWidth="1"/>
    <col min="5893" max="5893" width="11.5703125" bestFit="1" customWidth="1"/>
    <col min="5894" max="5894" width="12.7109375" customWidth="1"/>
    <col min="5895" max="5895" width="8.85546875" customWidth="1"/>
    <col min="5896" max="5896" width="7.42578125" customWidth="1"/>
    <col min="5897" max="5897" width="8" customWidth="1"/>
    <col min="5898" max="5898" width="7.28515625" customWidth="1"/>
    <col min="5899" max="5899" width="9.42578125" customWidth="1"/>
    <col min="5901" max="5901" width="6.5703125" customWidth="1"/>
    <col min="5902" max="5902" width="8.85546875" customWidth="1"/>
    <col min="5903" max="5903" width="14.5703125" customWidth="1"/>
    <col min="6145" max="6145" width="4.42578125" customWidth="1"/>
    <col min="6146" max="6146" width="25.140625" customWidth="1"/>
    <col min="6147" max="6147" width="11.28515625" customWidth="1"/>
    <col min="6148" max="6148" width="7" customWidth="1"/>
    <col min="6149" max="6149" width="11.5703125" bestFit="1" customWidth="1"/>
    <col min="6150" max="6150" width="12.7109375" customWidth="1"/>
    <col min="6151" max="6151" width="8.85546875" customWidth="1"/>
    <col min="6152" max="6152" width="7.42578125" customWidth="1"/>
    <col min="6153" max="6153" width="8" customWidth="1"/>
    <col min="6154" max="6154" width="7.28515625" customWidth="1"/>
    <col min="6155" max="6155" width="9.42578125" customWidth="1"/>
    <col min="6157" max="6157" width="6.5703125" customWidth="1"/>
    <col min="6158" max="6158" width="8.85546875" customWidth="1"/>
    <col min="6159" max="6159" width="14.5703125" customWidth="1"/>
    <col min="6401" max="6401" width="4.42578125" customWidth="1"/>
    <col min="6402" max="6402" width="25.140625" customWidth="1"/>
    <col min="6403" max="6403" width="11.28515625" customWidth="1"/>
    <col min="6404" max="6404" width="7" customWidth="1"/>
    <col min="6405" max="6405" width="11.5703125" bestFit="1" customWidth="1"/>
    <col min="6406" max="6406" width="12.7109375" customWidth="1"/>
    <col min="6407" max="6407" width="8.85546875" customWidth="1"/>
    <col min="6408" max="6408" width="7.42578125" customWidth="1"/>
    <col min="6409" max="6409" width="8" customWidth="1"/>
    <col min="6410" max="6410" width="7.28515625" customWidth="1"/>
    <col min="6411" max="6411" width="9.42578125" customWidth="1"/>
    <col min="6413" max="6413" width="6.5703125" customWidth="1"/>
    <col min="6414" max="6414" width="8.85546875" customWidth="1"/>
    <col min="6415" max="6415" width="14.5703125" customWidth="1"/>
    <col min="6657" max="6657" width="4.42578125" customWidth="1"/>
    <col min="6658" max="6658" width="25.140625" customWidth="1"/>
    <col min="6659" max="6659" width="11.28515625" customWidth="1"/>
    <col min="6660" max="6660" width="7" customWidth="1"/>
    <col min="6661" max="6661" width="11.5703125" bestFit="1" customWidth="1"/>
    <col min="6662" max="6662" width="12.7109375" customWidth="1"/>
    <col min="6663" max="6663" width="8.85546875" customWidth="1"/>
    <col min="6664" max="6664" width="7.42578125" customWidth="1"/>
    <col min="6665" max="6665" width="8" customWidth="1"/>
    <col min="6666" max="6666" width="7.28515625" customWidth="1"/>
    <col min="6667" max="6667" width="9.42578125" customWidth="1"/>
    <col min="6669" max="6669" width="6.5703125" customWidth="1"/>
    <col min="6670" max="6670" width="8.85546875" customWidth="1"/>
    <col min="6671" max="6671" width="14.5703125" customWidth="1"/>
    <col min="6913" max="6913" width="4.42578125" customWidth="1"/>
    <col min="6914" max="6914" width="25.140625" customWidth="1"/>
    <col min="6915" max="6915" width="11.28515625" customWidth="1"/>
    <col min="6916" max="6916" width="7" customWidth="1"/>
    <col min="6917" max="6917" width="11.5703125" bestFit="1" customWidth="1"/>
    <col min="6918" max="6918" width="12.7109375" customWidth="1"/>
    <col min="6919" max="6919" width="8.85546875" customWidth="1"/>
    <col min="6920" max="6920" width="7.42578125" customWidth="1"/>
    <col min="6921" max="6921" width="8" customWidth="1"/>
    <col min="6922" max="6922" width="7.28515625" customWidth="1"/>
    <col min="6923" max="6923" width="9.42578125" customWidth="1"/>
    <col min="6925" max="6925" width="6.5703125" customWidth="1"/>
    <col min="6926" max="6926" width="8.85546875" customWidth="1"/>
    <col min="6927" max="6927" width="14.5703125" customWidth="1"/>
    <col min="7169" max="7169" width="4.42578125" customWidth="1"/>
    <col min="7170" max="7170" width="25.140625" customWidth="1"/>
    <col min="7171" max="7171" width="11.28515625" customWidth="1"/>
    <col min="7172" max="7172" width="7" customWidth="1"/>
    <col min="7173" max="7173" width="11.5703125" bestFit="1" customWidth="1"/>
    <col min="7174" max="7174" width="12.7109375" customWidth="1"/>
    <col min="7175" max="7175" width="8.85546875" customWidth="1"/>
    <col min="7176" max="7176" width="7.42578125" customWidth="1"/>
    <col min="7177" max="7177" width="8" customWidth="1"/>
    <col min="7178" max="7178" width="7.28515625" customWidth="1"/>
    <col min="7179" max="7179" width="9.42578125" customWidth="1"/>
    <col min="7181" max="7181" width="6.5703125" customWidth="1"/>
    <col min="7182" max="7182" width="8.85546875" customWidth="1"/>
    <col min="7183" max="7183" width="14.5703125" customWidth="1"/>
    <col min="7425" max="7425" width="4.42578125" customWidth="1"/>
    <col min="7426" max="7426" width="25.140625" customWidth="1"/>
    <col min="7427" max="7427" width="11.28515625" customWidth="1"/>
    <col min="7428" max="7428" width="7" customWidth="1"/>
    <col min="7429" max="7429" width="11.5703125" bestFit="1" customWidth="1"/>
    <col min="7430" max="7430" width="12.7109375" customWidth="1"/>
    <col min="7431" max="7431" width="8.85546875" customWidth="1"/>
    <col min="7432" max="7432" width="7.42578125" customWidth="1"/>
    <col min="7433" max="7433" width="8" customWidth="1"/>
    <col min="7434" max="7434" width="7.28515625" customWidth="1"/>
    <col min="7435" max="7435" width="9.42578125" customWidth="1"/>
    <col min="7437" max="7437" width="6.5703125" customWidth="1"/>
    <col min="7438" max="7438" width="8.85546875" customWidth="1"/>
    <col min="7439" max="7439" width="14.5703125" customWidth="1"/>
    <col min="7681" max="7681" width="4.42578125" customWidth="1"/>
    <col min="7682" max="7682" width="25.140625" customWidth="1"/>
    <col min="7683" max="7683" width="11.28515625" customWidth="1"/>
    <col min="7684" max="7684" width="7" customWidth="1"/>
    <col min="7685" max="7685" width="11.5703125" bestFit="1" customWidth="1"/>
    <col min="7686" max="7686" width="12.7109375" customWidth="1"/>
    <col min="7687" max="7687" width="8.85546875" customWidth="1"/>
    <col min="7688" max="7688" width="7.42578125" customWidth="1"/>
    <col min="7689" max="7689" width="8" customWidth="1"/>
    <col min="7690" max="7690" width="7.28515625" customWidth="1"/>
    <col min="7691" max="7691" width="9.42578125" customWidth="1"/>
    <col min="7693" max="7693" width="6.5703125" customWidth="1"/>
    <col min="7694" max="7694" width="8.85546875" customWidth="1"/>
    <col min="7695" max="7695" width="14.5703125" customWidth="1"/>
    <col min="7937" max="7937" width="4.42578125" customWidth="1"/>
    <col min="7938" max="7938" width="25.140625" customWidth="1"/>
    <col min="7939" max="7939" width="11.28515625" customWidth="1"/>
    <col min="7940" max="7940" width="7" customWidth="1"/>
    <col min="7941" max="7941" width="11.5703125" bestFit="1" customWidth="1"/>
    <col min="7942" max="7942" width="12.7109375" customWidth="1"/>
    <col min="7943" max="7943" width="8.85546875" customWidth="1"/>
    <col min="7944" max="7944" width="7.42578125" customWidth="1"/>
    <col min="7945" max="7945" width="8" customWidth="1"/>
    <col min="7946" max="7946" width="7.28515625" customWidth="1"/>
    <col min="7947" max="7947" width="9.42578125" customWidth="1"/>
    <col min="7949" max="7949" width="6.5703125" customWidth="1"/>
    <col min="7950" max="7950" width="8.85546875" customWidth="1"/>
    <col min="7951" max="7951" width="14.5703125" customWidth="1"/>
    <col min="8193" max="8193" width="4.42578125" customWidth="1"/>
    <col min="8194" max="8194" width="25.140625" customWidth="1"/>
    <col min="8195" max="8195" width="11.28515625" customWidth="1"/>
    <col min="8196" max="8196" width="7" customWidth="1"/>
    <col min="8197" max="8197" width="11.5703125" bestFit="1" customWidth="1"/>
    <col min="8198" max="8198" width="12.7109375" customWidth="1"/>
    <col min="8199" max="8199" width="8.85546875" customWidth="1"/>
    <col min="8200" max="8200" width="7.42578125" customWidth="1"/>
    <col min="8201" max="8201" width="8" customWidth="1"/>
    <col min="8202" max="8202" width="7.28515625" customWidth="1"/>
    <col min="8203" max="8203" width="9.42578125" customWidth="1"/>
    <col min="8205" max="8205" width="6.5703125" customWidth="1"/>
    <col min="8206" max="8206" width="8.85546875" customWidth="1"/>
    <col min="8207" max="8207" width="14.5703125" customWidth="1"/>
    <col min="8449" max="8449" width="4.42578125" customWidth="1"/>
    <col min="8450" max="8450" width="25.140625" customWidth="1"/>
    <col min="8451" max="8451" width="11.28515625" customWidth="1"/>
    <col min="8452" max="8452" width="7" customWidth="1"/>
    <col min="8453" max="8453" width="11.5703125" bestFit="1" customWidth="1"/>
    <col min="8454" max="8454" width="12.7109375" customWidth="1"/>
    <col min="8455" max="8455" width="8.85546875" customWidth="1"/>
    <col min="8456" max="8456" width="7.42578125" customWidth="1"/>
    <col min="8457" max="8457" width="8" customWidth="1"/>
    <col min="8458" max="8458" width="7.28515625" customWidth="1"/>
    <col min="8459" max="8459" width="9.42578125" customWidth="1"/>
    <col min="8461" max="8461" width="6.5703125" customWidth="1"/>
    <col min="8462" max="8462" width="8.85546875" customWidth="1"/>
    <col min="8463" max="8463" width="14.5703125" customWidth="1"/>
    <col min="8705" max="8705" width="4.42578125" customWidth="1"/>
    <col min="8706" max="8706" width="25.140625" customWidth="1"/>
    <col min="8707" max="8707" width="11.28515625" customWidth="1"/>
    <col min="8708" max="8708" width="7" customWidth="1"/>
    <col min="8709" max="8709" width="11.5703125" bestFit="1" customWidth="1"/>
    <col min="8710" max="8710" width="12.7109375" customWidth="1"/>
    <col min="8711" max="8711" width="8.85546875" customWidth="1"/>
    <col min="8712" max="8712" width="7.42578125" customWidth="1"/>
    <col min="8713" max="8713" width="8" customWidth="1"/>
    <col min="8714" max="8714" width="7.28515625" customWidth="1"/>
    <col min="8715" max="8715" width="9.42578125" customWidth="1"/>
    <col min="8717" max="8717" width="6.5703125" customWidth="1"/>
    <col min="8718" max="8718" width="8.85546875" customWidth="1"/>
    <col min="8719" max="8719" width="14.5703125" customWidth="1"/>
    <col min="8961" max="8961" width="4.42578125" customWidth="1"/>
    <col min="8962" max="8962" width="25.140625" customWidth="1"/>
    <col min="8963" max="8963" width="11.28515625" customWidth="1"/>
    <col min="8964" max="8964" width="7" customWidth="1"/>
    <col min="8965" max="8965" width="11.5703125" bestFit="1" customWidth="1"/>
    <col min="8966" max="8966" width="12.7109375" customWidth="1"/>
    <col min="8967" max="8967" width="8.85546875" customWidth="1"/>
    <col min="8968" max="8968" width="7.42578125" customWidth="1"/>
    <col min="8969" max="8969" width="8" customWidth="1"/>
    <col min="8970" max="8970" width="7.28515625" customWidth="1"/>
    <col min="8971" max="8971" width="9.42578125" customWidth="1"/>
    <col min="8973" max="8973" width="6.5703125" customWidth="1"/>
    <col min="8974" max="8974" width="8.85546875" customWidth="1"/>
    <col min="8975" max="8975" width="14.5703125" customWidth="1"/>
    <col min="9217" max="9217" width="4.42578125" customWidth="1"/>
    <col min="9218" max="9218" width="25.140625" customWidth="1"/>
    <col min="9219" max="9219" width="11.28515625" customWidth="1"/>
    <col min="9220" max="9220" width="7" customWidth="1"/>
    <col min="9221" max="9221" width="11.5703125" bestFit="1" customWidth="1"/>
    <col min="9222" max="9222" width="12.7109375" customWidth="1"/>
    <col min="9223" max="9223" width="8.85546875" customWidth="1"/>
    <col min="9224" max="9224" width="7.42578125" customWidth="1"/>
    <col min="9225" max="9225" width="8" customWidth="1"/>
    <col min="9226" max="9226" width="7.28515625" customWidth="1"/>
    <col min="9227" max="9227" width="9.42578125" customWidth="1"/>
    <col min="9229" max="9229" width="6.5703125" customWidth="1"/>
    <col min="9230" max="9230" width="8.85546875" customWidth="1"/>
    <col min="9231" max="9231" width="14.5703125" customWidth="1"/>
    <col min="9473" max="9473" width="4.42578125" customWidth="1"/>
    <col min="9474" max="9474" width="25.140625" customWidth="1"/>
    <col min="9475" max="9475" width="11.28515625" customWidth="1"/>
    <col min="9476" max="9476" width="7" customWidth="1"/>
    <col min="9477" max="9477" width="11.5703125" bestFit="1" customWidth="1"/>
    <col min="9478" max="9478" width="12.7109375" customWidth="1"/>
    <col min="9479" max="9479" width="8.85546875" customWidth="1"/>
    <col min="9480" max="9480" width="7.42578125" customWidth="1"/>
    <col min="9481" max="9481" width="8" customWidth="1"/>
    <col min="9482" max="9482" width="7.28515625" customWidth="1"/>
    <col min="9483" max="9483" width="9.42578125" customWidth="1"/>
    <col min="9485" max="9485" width="6.5703125" customWidth="1"/>
    <col min="9486" max="9486" width="8.85546875" customWidth="1"/>
    <col min="9487" max="9487" width="14.5703125" customWidth="1"/>
    <col min="9729" max="9729" width="4.42578125" customWidth="1"/>
    <col min="9730" max="9730" width="25.140625" customWidth="1"/>
    <col min="9731" max="9731" width="11.28515625" customWidth="1"/>
    <col min="9732" max="9732" width="7" customWidth="1"/>
    <col min="9733" max="9733" width="11.5703125" bestFit="1" customWidth="1"/>
    <col min="9734" max="9734" width="12.7109375" customWidth="1"/>
    <col min="9735" max="9735" width="8.85546875" customWidth="1"/>
    <col min="9736" max="9736" width="7.42578125" customWidth="1"/>
    <col min="9737" max="9737" width="8" customWidth="1"/>
    <col min="9738" max="9738" width="7.28515625" customWidth="1"/>
    <col min="9739" max="9739" width="9.42578125" customWidth="1"/>
    <col min="9741" max="9741" width="6.5703125" customWidth="1"/>
    <col min="9742" max="9742" width="8.85546875" customWidth="1"/>
    <col min="9743" max="9743" width="14.5703125" customWidth="1"/>
    <col min="9985" max="9985" width="4.42578125" customWidth="1"/>
    <col min="9986" max="9986" width="25.140625" customWidth="1"/>
    <col min="9987" max="9987" width="11.28515625" customWidth="1"/>
    <col min="9988" max="9988" width="7" customWidth="1"/>
    <col min="9989" max="9989" width="11.5703125" bestFit="1" customWidth="1"/>
    <col min="9990" max="9990" width="12.7109375" customWidth="1"/>
    <col min="9991" max="9991" width="8.85546875" customWidth="1"/>
    <col min="9992" max="9992" width="7.42578125" customWidth="1"/>
    <col min="9993" max="9993" width="8" customWidth="1"/>
    <col min="9994" max="9994" width="7.28515625" customWidth="1"/>
    <col min="9995" max="9995" width="9.42578125" customWidth="1"/>
    <col min="9997" max="9997" width="6.5703125" customWidth="1"/>
    <col min="9998" max="9998" width="8.85546875" customWidth="1"/>
    <col min="9999" max="9999" width="14.5703125" customWidth="1"/>
    <col min="10241" max="10241" width="4.42578125" customWidth="1"/>
    <col min="10242" max="10242" width="25.140625" customWidth="1"/>
    <col min="10243" max="10243" width="11.28515625" customWidth="1"/>
    <col min="10244" max="10244" width="7" customWidth="1"/>
    <col min="10245" max="10245" width="11.5703125" bestFit="1" customWidth="1"/>
    <col min="10246" max="10246" width="12.7109375" customWidth="1"/>
    <col min="10247" max="10247" width="8.85546875" customWidth="1"/>
    <col min="10248" max="10248" width="7.42578125" customWidth="1"/>
    <col min="10249" max="10249" width="8" customWidth="1"/>
    <col min="10250" max="10250" width="7.28515625" customWidth="1"/>
    <col min="10251" max="10251" width="9.42578125" customWidth="1"/>
    <col min="10253" max="10253" width="6.5703125" customWidth="1"/>
    <col min="10254" max="10254" width="8.85546875" customWidth="1"/>
    <col min="10255" max="10255" width="14.5703125" customWidth="1"/>
    <col min="10497" max="10497" width="4.42578125" customWidth="1"/>
    <col min="10498" max="10498" width="25.140625" customWidth="1"/>
    <col min="10499" max="10499" width="11.28515625" customWidth="1"/>
    <col min="10500" max="10500" width="7" customWidth="1"/>
    <col min="10501" max="10501" width="11.5703125" bestFit="1" customWidth="1"/>
    <col min="10502" max="10502" width="12.7109375" customWidth="1"/>
    <col min="10503" max="10503" width="8.85546875" customWidth="1"/>
    <col min="10504" max="10504" width="7.42578125" customWidth="1"/>
    <col min="10505" max="10505" width="8" customWidth="1"/>
    <col min="10506" max="10506" width="7.28515625" customWidth="1"/>
    <col min="10507" max="10507" width="9.42578125" customWidth="1"/>
    <col min="10509" max="10509" width="6.5703125" customWidth="1"/>
    <col min="10510" max="10510" width="8.85546875" customWidth="1"/>
    <col min="10511" max="10511" width="14.5703125" customWidth="1"/>
    <col min="10753" max="10753" width="4.42578125" customWidth="1"/>
    <col min="10754" max="10754" width="25.140625" customWidth="1"/>
    <col min="10755" max="10755" width="11.28515625" customWidth="1"/>
    <col min="10756" max="10756" width="7" customWidth="1"/>
    <col min="10757" max="10757" width="11.5703125" bestFit="1" customWidth="1"/>
    <col min="10758" max="10758" width="12.7109375" customWidth="1"/>
    <col min="10759" max="10759" width="8.85546875" customWidth="1"/>
    <col min="10760" max="10760" width="7.42578125" customWidth="1"/>
    <col min="10761" max="10761" width="8" customWidth="1"/>
    <col min="10762" max="10762" width="7.28515625" customWidth="1"/>
    <col min="10763" max="10763" width="9.42578125" customWidth="1"/>
    <col min="10765" max="10765" width="6.5703125" customWidth="1"/>
    <col min="10766" max="10766" width="8.85546875" customWidth="1"/>
    <col min="10767" max="10767" width="14.5703125" customWidth="1"/>
    <col min="11009" max="11009" width="4.42578125" customWidth="1"/>
    <col min="11010" max="11010" width="25.140625" customWidth="1"/>
    <col min="11011" max="11011" width="11.28515625" customWidth="1"/>
    <col min="11012" max="11012" width="7" customWidth="1"/>
    <col min="11013" max="11013" width="11.5703125" bestFit="1" customWidth="1"/>
    <col min="11014" max="11014" width="12.7109375" customWidth="1"/>
    <col min="11015" max="11015" width="8.85546875" customWidth="1"/>
    <col min="11016" max="11016" width="7.42578125" customWidth="1"/>
    <col min="11017" max="11017" width="8" customWidth="1"/>
    <col min="11018" max="11018" width="7.28515625" customWidth="1"/>
    <col min="11019" max="11019" width="9.42578125" customWidth="1"/>
    <col min="11021" max="11021" width="6.5703125" customWidth="1"/>
    <col min="11022" max="11022" width="8.85546875" customWidth="1"/>
    <col min="11023" max="11023" width="14.5703125" customWidth="1"/>
    <col min="11265" max="11265" width="4.42578125" customWidth="1"/>
    <col min="11266" max="11266" width="25.140625" customWidth="1"/>
    <col min="11267" max="11267" width="11.28515625" customWidth="1"/>
    <col min="11268" max="11268" width="7" customWidth="1"/>
    <col min="11269" max="11269" width="11.5703125" bestFit="1" customWidth="1"/>
    <col min="11270" max="11270" width="12.7109375" customWidth="1"/>
    <col min="11271" max="11271" width="8.85546875" customWidth="1"/>
    <col min="11272" max="11272" width="7.42578125" customWidth="1"/>
    <col min="11273" max="11273" width="8" customWidth="1"/>
    <col min="11274" max="11274" width="7.28515625" customWidth="1"/>
    <col min="11275" max="11275" width="9.42578125" customWidth="1"/>
    <col min="11277" max="11277" width="6.5703125" customWidth="1"/>
    <col min="11278" max="11278" width="8.85546875" customWidth="1"/>
    <col min="11279" max="11279" width="14.5703125" customWidth="1"/>
    <col min="11521" max="11521" width="4.42578125" customWidth="1"/>
    <col min="11522" max="11522" width="25.140625" customWidth="1"/>
    <col min="11523" max="11523" width="11.28515625" customWidth="1"/>
    <col min="11524" max="11524" width="7" customWidth="1"/>
    <col min="11525" max="11525" width="11.5703125" bestFit="1" customWidth="1"/>
    <col min="11526" max="11526" width="12.7109375" customWidth="1"/>
    <col min="11527" max="11527" width="8.85546875" customWidth="1"/>
    <col min="11528" max="11528" width="7.42578125" customWidth="1"/>
    <col min="11529" max="11529" width="8" customWidth="1"/>
    <col min="11530" max="11530" width="7.28515625" customWidth="1"/>
    <col min="11531" max="11531" width="9.42578125" customWidth="1"/>
    <col min="11533" max="11533" width="6.5703125" customWidth="1"/>
    <col min="11534" max="11534" width="8.85546875" customWidth="1"/>
    <col min="11535" max="11535" width="14.5703125" customWidth="1"/>
    <col min="11777" max="11777" width="4.42578125" customWidth="1"/>
    <col min="11778" max="11778" width="25.140625" customWidth="1"/>
    <col min="11779" max="11779" width="11.28515625" customWidth="1"/>
    <col min="11780" max="11780" width="7" customWidth="1"/>
    <col min="11781" max="11781" width="11.5703125" bestFit="1" customWidth="1"/>
    <col min="11782" max="11782" width="12.7109375" customWidth="1"/>
    <col min="11783" max="11783" width="8.85546875" customWidth="1"/>
    <col min="11784" max="11784" width="7.42578125" customWidth="1"/>
    <col min="11785" max="11785" width="8" customWidth="1"/>
    <col min="11786" max="11786" width="7.28515625" customWidth="1"/>
    <col min="11787" max="11787" width="9.42578125" customWidth="1"/>
    <col min="11789" max="11789" width="6.5703125" customWidth="1"/>
    <col min="11790" max="11790" width="8.85546875" customWidth="1"/>
    <col min="11791" max="11791" width="14.5703125" customWidth="1"/>
    <col min="12033" max="12033" width="4.42578125" customWidth="1"/>
    <col min="12034" max="12034" width="25.140625" customWidth="1"/>
    <col min="12035" max="12035" width="11.28515625" customWidth="1"/>
    <col min="12036" max="12036" width="7" customWidth="1"/>
    <col min="12037" max="12037" width="11.5703125" bestFit="1" customWidth="1"/>
    <col min="12038" max="12038" width="12.7109375" customWidth="1"/>
    <col min="12039" max="12039" width="8.85546875" customWidth="1"/>
    <col min="12040" max="12040" width="7.42578125" customWidth="1"/>
    <col min="12041" max="12041" width="8" customWidth="1"/>
    <col min="12042" max="12042" width="7.28515625" customWidth="1"/>
    <col min="12043" max="12043" width="9.42578125" customWidth="1"/>
    <col min="12045" max="12045" width="6.5703125" customWidth="1"/>
    <col min="12046" max="12046" width="8.85546875" customWidth="1"/>
    <col min="12047" max="12047" width="14.5703125" customWidth="1"/>
    <col min="12289" max="12289" width="4.42578125" customWidth="1"/>
    <col min="12290" max="12290" width="25.140625" customWidth="1"/>
    <col min="12291" max="12291" width="11.28515625" customWidth="1"/>
    <col min="12292" max="12292" width="7" customWidth="1"/>
    <col min="12293" max="12293" width="11.5703125" bestFit="1" customWidth="1"/>
    <col min="12294" max="12294" width="12.7109375" customWidth="1"/>
    <col min="12295" max="12295" width="8.85546875" customWidth="1"/>
    <col min="12296" max="12296" width="7.42578125" customWidth="1"/>
    <col min="12297" max="12297" width="8" customWidth="1"/>
    <col min="12298" max="12298" width="7.28515625" customWidth="1"/>
    <col min="12299" max="12299" width="9.42578125" customWidth="1"/>
    <col min="12301" max="12301" width="6.5703125" customWidth="1"/>
    <col min="12302" max="12302" width="8.85546875" customWidth="1"/>
    <col min="12303" max="12303" width="14.5703125" customWidth="1"/>
    <col min="12545" max="12545" width="4.42578125" customWidth="1"/>
    <col min="12546" max="12546" width="25.140625" customWidth="1"/>
    <col min="12547" max="12547" width="11.28515625" customWidth="1"/>
    <col min="12548" max="12548" width="7" customWidth="1"/>
    <col min="12549" max="12549" width="11.5703125" bestFit="1" customWidth="1"/>
    <col min="12550" max="12550" width="12.7109375" customWidth="1"/>
    <col min="12551" max="12551" width="8.85546875" customWidth="1"/>
    <col min="12552" max="12552" width="7.42578125" customWidth="1"/>
    <col min="12553" max="12553" width="8" customWidth="1"/>
    <col min="12554" max="12554" width="7.28515625" customWidth="1"/>
    <col min="12555" max="12555" width="9.42578125" customWidth="1"/>
    <col min="12557" max="12557" width="6.5703125" customWidth="1"/>
    <col min="12558" max="12558" width="8.85546875" customWidth="1"/>
    <col min="12559" max="12559" width="14.5703125" customWidth="1"/>
    <col min="12801" max="12801" width="4.42578125" customWidth="1"/>
    <col min="12802" max="12802" width="25.140625" customWidth="1"/>
    <col min="12803" max="12803" width="11.28515625" customWidth="1"/>
    <col min="12804" max="12804" width="7" customWidth="1"/>
    <col min="12805" max="12805" width="11.5703125" bestFit="1" customWidth="1"/>
    <col min="12806" max="12806" width="12.7109375" customWidth="1"/>
    <col min="12807" max="12807" width="8.85546875" customWidth="1"/>
    <col min="12808" max="12808" width="7.42578125" customWidth="1"/>
    <col min="12809" max="12809" width="8" customWidth="1"/>
    <col min="12810" max="12810" width="7.28515625" customWidth="1"/>
    <col min="12811" max="12811" width="9.42578125" customWidth="1"/>
    <col min="12813" max="12813" width="6.5703125" customWidth="1"/>
    <col min="12814" max="12814" width="8.85546875" customWidth="1"/>
    <col min="12815" max="12815" width="14.5703125" customWidth="1"/>
    <col min="13057" max="13057" width="4.42578125" customWidth="1"/>
    <col min="13058" max="13058" width="25.140625" customWidth="1"/>
    <col min="13059" max="13059" width="11.28515625" customWidth="1"/>
    <col min="13060" max="13060" width="7" customWidth="1"/>
    <col min="13061" max="13061" width="11.5703125" bestFit="1" customWidth="1"/>
    <col min="13062" max="13062" width="12.7109375" customWidth="1"/>
    <col min="13063" max="13063" width="8.85546875" customWidth="1"/>
    <col min="13064" max="13064" width="7.42578125" customWidth="1"/>
    <col min="13065" max="13065" width="8" customWidth="1"/>
    <col min="13066" max="13066" width="7.28515625" customWidth="1"/>
    <col min="13067" max="13067" width="9.42578125" customWidth="1"/>
    <col min="13069" max="13069" width="6.5703125" customWidth="1"/>
    <col min="13070" max="13070" width="8.85546875" customWidth="1"/>
    <col min="13071" max="13071" width="14.5703125" customWidth="1"/>
    <col min="13313" max="13313" width="4.42578125" customWidth="1"/>
    <col min="13314" max="13314" width="25.140625" customWidth="1"/>
    <col min="13315" max="13315" width="11.28515625" customWidth="1"/>
    <col min="13316" max="13316" width="7" customWidth="1"/>
    <col min="13317" max="13317" width="11.5703125" bestFit="1" customWidth="1"/>
    <col min="13318" max="13318" width="12.7109375" customWidth="1"/>
    <col min="13319" max="13319" width="8.85546875" customWidth="1"/>
    <col min="13320" max="13320" width="7.42578125" customWidth="1"/>
    <col min="13321" max="13321" width="8" customWidth="1"/>
    <col min="13322" max="13322" width="7.28515625" customWidth="1"/>
    <col min="13323" max="13323" width="9.42578125" customWidth="1"/>
    <col min="13325" max="13325" width="6.5703125" customWidth="1"/>
    <col min="13326" max="13326" width="8.85546875" customWidth="1"/>
    <col min="13327" max="13327" width="14.5703125" customWidth="1"/>
    <col min="13569" max="13569" width="4.42578125" customWidth="1"/>
    <col min="13570" max="13570" width="25.140625" customWidth="1"/>
    <col min="13571" max="13571" width="11.28515625" customWidth="1"/>
    <col min="13572" max="13572" width="7" customWidth="1"/>
    <col min="13573" max="13573" width="11.5703125" bestFit="1" customWidth="1"/>
    <col min="13574" max="13574" width="12.7109375" customWidth="1"/>
    <col min="13575" max="13575" width="8.85546875" customWidth="1"/>
    <col min="13576" max="13576" width="7.42578125" customWidth="1"/>
    <col min="13577" max="13577" width="8" customWidth="1"/>
    <col min="13578" max="13578" width="7.28515625" customWidth="1"/>
    <col min="13579" max="13579" width="9.42578125" customWidth="1"/>
    <col min="13581" max="13581" width="6.5703125" customWidth="1"/>
    <col min="13582" max="13582" width="8.85546875" customWidth="1"/>
    <col min="13583" max="13583" width="14.5703125" customWidth="1"/>
    <col min="13825" max="13825" width="4.42578125" customWidth="1"/>
    <col min="13826" max="13826" width="25.140625" customWidth="1"/>
    <col min="13827" max="13827" width="11.28515625" customWidth="1"/>
    <col min="13828" max="13828" width="7" customWidth="1"/>
    <col min="13829" max="13829" width="11.5703125" bestFit="1" customWidth="1"/>
    <col min="13830" max="13830" width="12.7109375" customWidth="1"/>
    <col min="13831" max="13831" width="8.85546875" customWidth="1"/>
    <col min="13832" max="13832" width="7.42578125" customWidth="1"/>
    <col min="13833" max="13833" width="8" customWidth="1"/>
    <col min="13834" max="13834" width="7.28515625" customWidth="1"/>
    <col min="13835" max="13835" width="9.42578125" customWidth="1"/>
    <col min="13837" max="13837" width="6.5703125" customWidth="1"/>
    <col min="13838" max="13838" width="8.85546875" customWidth="1"/>
    <col min="13839" max="13839" width="14.5703125" customWidth="1"/>
    <col min="14081" max="14081" width="4.42578125" customWidth="1"/>
    <col min="14082" max="14082" width="25.140625" customWidth="1"/>
    <col min="14083" max="14083" width="11.28515625" customWidth="1"/>
    <col min="14084" max="14084" width="7" customWidth="1"/>
    <col min="14085" max="14085" width="11.5703125" bestFit="1" customWidth="1"/>
    <col min="14086" max="14086" width="12.7109375" customWidth="1"/>
    <col min="14087" max="14087" width="8.85546875" customWidth="1"/>
    <col min="14088" max="14088" width="7.42578125" customWidth="1"/>
    <col min="14089" max="14089" width="8" customWidth="1"/>
    <col min="14090" max="14090" width="7.28515625" customWidth="1"/>
    <col min="14091" max="14091" width="9.42578125" customWidth="1"/>
    <col min="14093" max="14093" width="6.5703125" customWidth="1"/>
    <col min="14094" max="14094" width="8.85546875" customWidth="1"/>
    <col min="14095" max="14095" width="14.5703125" customWidth="1"/>
    <col min="14337" max="14337" width="4.42578125" customWidth="1"/>
    <col min="14338" max="14338" width="25.140625" customWidth="1"/>
    <col min="14339" max="14339" width="11.28515625" customWidth="1"/>
    <col min="14340" max="14340" width="7" customWidth="1"/>
    <col min="14341" max="14341" width="11.5703125" bestFit="1" customWidth="1"/>
    <col min="14342" max="14342" width="12.7109375" customWidth="1"/>
    <col min="14343" max="14343" width="8.85546875" customWidth="1"/>
    <col min="14344" max="14344" width="7.42578125" customWidth="1"/>
    <col min="14345" max="14345" width="8" customWidth="1"/>
    <col min="14346" max="14346" width="7.28515625" customWidth="1"/>
    <col min="14347" max="14347" width="9.42578125" customWidth="1"/>
    <col min="14349" max="14349" width="6.5703125" customWidth="1"/>
    <col min="14350" max="14350" width="8.85546875" customWidth="1"/>
    <col min="14351" max="14351" width="14.5703125" customWidth="1"/>
    <col min="14593" max="14593" width="4.42578125" customWidth="1"/>
    <col min="14594" max="14594" width="25.140625" customWidth="1"/>
    <col min="14595" max="14595" width="11.28515625" customWidth="1"/>
    <col min="14596" max="14596" width="7" customWidth="1"/>
    <col min="14597" max="14597" width="11.5703125" bestFit="1" customWidth="1"/>
    <col min="14598" max="14598" width="12.7109375" customWidth="1"/>
    <col min="14599" max="14599" width="8.85546875" customWidth="1"/>
    <col min="14600" max="14600" width="7.42578125" customWidth="1"/>
    <col min="14601" max="14601" width="8" customWidth="1"/>
    <col min="14602" max="14602" width="7.28515625" customWidth="1"/>
    <col min="14603" max="14603" width="9.42578125" customWidth="1"/>
    <col min="14605" max="14605" width="6.5703125" customWidth="1"/>
    <col min="14606" max="14606" width="8.85546875" customWidth="1"/>
    <col min="14607" max="14607" width="14.5703125" customWidth="1"/>
    <col min="14849" max="14849" width="4.42578125" customWidth="1"/>
    <col min="14850" max="14850" width="25.140625" customWidth="1"/>
    <col min="14851" max="14851" width="11.28515625" customWidth="1"/>
    <col min="14852" max="14852" width="7" customWidth="1"/>
    <col min="14853" max="14853" width="11.5703125" bestFit="1" customWidth="1"/>
    <col min="14854" max="14854" width="12.7109375" customWidth="1"/>
    <col min="14855" max="14855" width="8.85546875" customWidth="1"/>
    <col min="14856" max="14856" width="7.42578125" customWidth="1"/>
    <col min="14857" max="14857" width="8" customWidth="1"/>
    <col min="14858" max="14858" width="7.28515625" customWidth="1"/>
    <col min="14859" max="14859" width="9.42578125" customWidth="1"/>
    <col min="14861" max="14861" width="6.5703125" customWidth="1"/>
    <col min="14862" max="14862" width="8.85546875" customWidth="1"/>
    <col min="14863" max="14863" width="14.5703125" customWidth="1"/>
    <col min="15105" max="15105" width="4.42578125" customWidth="1"/>
    <col min="15106" max="15106" width="25.140625" customWidth="1"/>
    <col min="15107" max="15107" width="11.28515625" customWidth="1"/>
    <col min="15108" max="15108" width="7" customWidth="1"/>
    <col min="15109" max="15109" width="11.5703125" bestFit="1" customWidth="1"/>
    <col min="15110" max="15110" width="12.7109375" customWidth="1"/>
    <col min="15111" max="15111" width="8.85546875" customWidth="1"/>
    <col min="15112" max="15112" width="7.42578125" customWidth="1"/>
    <col min="15113" max="15113" width="8" customWidth="1"/>
    <col min="15114" max="15114" width="7.28515625" customWidth="1"/>
    <col min="15115" max="15115" width="9.42578125" customWidth="1"/>
    <col min="15117" max="15117" width="6.5703125" customWidth="1"/>
    <col min="15118" max="15118" width="8.85546875" customWidth="1"/>
    <col min="15119" max="15119" width="14.5703125" customWidth="1"/>
    <col min="15361" max="15361" width="4.42578125" customWidth="1"/>
    <col min="15362" max="15362" width="25.140625" customWidth="1"/>
    <col min="15363" max="15363" width="11.28515625" customWidth="1"/>
    <col min="15364" max="15364" width="7" customWidth="1"/>
    <col min="15365" max="15365" width="11.5703125" bestFit="1" customWidth="1"/>
    <col min="15366" max="15366" width="12.7109375" customWidth="1"/>
    <col min="15367" max="15367" width="8.85546875" customWidth="1"/>
    <col min="15368" max="15368" width="7.42578125" customWidth="1"/>
    <col min="15369" max="15369" width="8" customWidth="1"/>
    <col min="15370" max="15370" width="7.28515625" customWidth="1"/>
    <col min="15371" max="15371" width="9.42578125" customWidth="1"/>
    <col min="15373" max="15373" width="6.5703125" customWidth="1"/>
    <col min="15374" max="15374" width="8.85546875" customWidth="1"/>
    <col min="15375" max="15375" width="14.5703125" customWidth="1"/>
    <col min="15617" max="15617" width="4.42578125" customWidth="1"/>
    <col min="15618" max="15618" width="25.140625" customWidth="1"/>
    <col min="15619" max="15619" width="11.28515625" customWidth="1"/>
    <col min="15620" max="15620" width="7" customWidth="1"/>
    <col min="15621" max="15621" width="11.5703125" bestFit="1" customWidth="1"/>
    <col min="15622" max="15622" width="12.7109375" customWidth="1"/>
    <col min="15623" max="15623" width="8.85546875" customWidth="1"/>
    <col min="15624" max="15624" width="7.42578125" customWidth="1"/>
    <col min="15625" max="15625" width="8" customWidth="1"/>
    <col min="15626" max="15626" width="7.28515625" customWidth="1"/>
    <col min="15627" max="15627" width="9.42578125" customWidth="1"/>
    <col min="15629" max="15629" width="6.5703125" customWidth="1"/>
    <col min="15630" max="15630" width="8.85546875" customWidth="1"/>
    <col min="15631" max="15631" width="14.5703125" customWidth="1"/>
    <col min="15873" max="15873" width="4.42578125" customWidth="1"/>
    <col min="15874" max="15874" width="25.140625" customWidth="1"/>
    <col min="15875" max="15875" width="11.28515625" customWidth="1"/>
    <col min="15876" max="15876" width="7" customWidth="1"/>
    <col min="15877" max="15877" width="11.5703125" bestFit="1" customWidth="1"/>
    <col min="15878" max="15878" width="12.7109375" customWidth="1"/>
    <col min="15879" max="15879" width="8.85546875" customWidth="1"/>
    <col min="15880" max="15880" width="7.42578125" customWidth="1"/>
    <col min="15881" max="15881" width="8" customWidth="1"/>
    <col min="15882" max="15882" width="7.28515625" customWidth="1"/>
    <col min="15883" max="15883" width="9.42578125" customWidth="1"/>
    <col min="15885" max="15885" width="6.5703125" customWidth="1"/>
    <col min="15886" max="15886" width="8.85546875" customWidth="1"/>
    <col min="15887" max="15887" width="14.5703125" customWidth="1"/>
    <col min="16129" max="16129" width="4.42578125" customWidth="1"/>
    <col min="16130" max="16130" width="25.140625" customWidth="1"/>
    <col min="16131" max="16131" width="11.28515625" customWidth="1"/>
    <col min="16132" max="16132" width="7" customWidth="1"/>
    <col min="16133" max="16133" width="11.5703125" bestFit="1" customWidth="1"/>
    <col min="16134" max="16134" width="12.7109375" customWidth="1"/>
    <col min="16135" max="16135" width="8.85546875" customWidth="1"/>
    <col min="16136" max="16136" width="7.42578125" customWidth="1"/>
    <col min="16137" max="16137" width="8" customWidth="1"/>
    <col min="16138" max="16138" width="7.28515625" customWidth="1"/>
    <col min="16139" max="16139" width="9.42578125" customWidth="1"/>
    <col min="16141" max="16141" width="6.5703125" customWidth="1"/>
    <col min="16142" max="16142" width="8.85546875" customWidth="1"/>
    <col min="16143" max="16143" width="14.5703125" customWidth="1"/>
  </cols>
  <sheetData>
    <row r="1" spans="1:15" ht="16.5" x14ac:dyDescent="0.25">
      <c r="A1" s="85" t="s">
        <v>146</v>
      </c>
      <c r="D1" s="120"/>
      <c r="G1" s="120"/>
      <c r="J1" s="120"/>
      <c r="K1" s="120"/>
      <c r="O1" s="141" t="s">
        <v>243</v>
      </c>
    </row>
    <row r="2" spans="1:15" ht="16.5" x14ac:dyDescent="0.25">
      <c r="A2" s="85" t="s">
        <v>230</v>
      </c>
      <c r="D2" s="120"/>
      <c r="G2" s="120"/>
      <c r="J2" s="120"/>
      <c r="K2" s="120"/>
    </row>
    <row r="3" spans="1:15" x14ac:dyDescent="0.25">
      <c r="D3" s="120"/>
      <c r="G3" s="120"/>
      <c r="J3" s="120"/>
      <c r="K3" s="120"/>
    </row>
    <row r="4" spans="1:15" ht="18.75" x14ac:dyDescent="0.3">
      <c r="A4" s="183" t="s">
        <v>183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</row>
    <row r="5" spans="1:15" ht="17.25" x14ac:dyDescent="0.3">
      <c r="A5" s="184" t="s">
        <v>179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</row>
    <row r="6" spans="1:15" x14ac:dyDescent="0.25">
      <c r="D6" s="120"/>
      <c r="G6" s="120"/>
      <c r="J6" s="120"/>
      <c r="K6" s="120"/>
    </row>
    <row r="7" spans="1:15" s="131" customFormat="1" x14ac:dyDescent="0.25">
      <c r="A7" s="181" t="s">
        <v>148</v>
      </c>
      <c r="B7" s="181" t="s">
        <v>234</v>
      </c>
      <c r="C7" s="186" t="s">
        <v>184</v>
      </c>
      <c r="D7" s="187"/>
      <c r="E7" s="187"/>
      <c r="F7" s="188"/>
      <c r="G7" s="189" t="s">
        <v>185</v>
      </c>
      <c r="H7" s="190"/>
      <c r="I7" s="191"/>
      <c r="J7" s="192" t="s">
        <v>237</v>
      </c>
      <c r="K7" s="192"/>
      <c r="L7" s="192"/>
      <c r="M7" s="192"/>
      <c r="N7" s="192"/>
      <c r="O7" s="193" t="s">
        <v>213</v>
      </c>
    </row>
    <row r="8" spans="1:15" s="131" customFormat="1" x14ac:dyDescent="0.25">
      <c r="A8" s="182"/>
      <c r="B8" s="182"/>
      <c r="C8" s="181" t="s">
        <v>186</v>
      </c>
      <c r="D8" s="181" t="s">
        <v>187</v>
      </c>
      <c r="E8" s="181" t="s">
        <v>231</v>
      </c>
      <c r="F8" s="181" t="s">
        <v>232</v>
      </c>
      <c r="G8" s="181" t="s">
        <v>188</v>
      </c>
      <c r="H8" s="180" t="s">
        <v>189</v>
      </c>
      <c r="I8" s="180"/>
      <c r="J8" s="181" t="s">
        <v>190</v>
      </c>
      <c r="K8" s="181" t="s">
        <v>191</v>
      </c>
      <c r="L8" s="181" t="s">
        <v>192</v>
      </c>
      <c r="M8" s="181" t="s">
        <v>144</v>
      </c>
      <c r="N8" s="181" t="s">
        <v>193</v>
      </c>
      <c r="O8" s="193"/>
    </row>
    <row r="9" spans="1:15" s="131" customFormat="1" x14ac:dyDescent="0.25">
      <c r="A9" s="182"/>
      <c r="B9" s="182"/>
      <c r="C9" s="182" t="s">
        <v>194</v>
      </c>
      <c r="D9" s="182" t="s">
        <v>195</v>
      </c>
      <c r="E9" s="182" t="s">
        <v>196</v>
      </c>
      <c r="F9" s="182"/>
      <c r="G9" s="182" t="s">
        <v>197</v>
      </c>
      <c r="H9" s="180"/>
      <c r="I9" s="180"/>
      <c r="J9" s="182" t="s">
        <v>161</v>
      </c>
      <c r="K9" s="182" t="s">
        <v>198</v>
      </c>
      <c r="L9" s="182" t="s">
        <v>199</v>
      </c>
      <c r="M9" s="182"/>
      <c r="N9" s="182" t="s">
        <v>200</v>
      </c>
      <c r="O9" s="193"/>
    </row>
    <row r="10" spans="1:15" s="131" customFormat="1" x14ac:dyDescent="0.25">
      <c r="A10" s="185"/>
      <c r="B10" s="185"/>
      <c r="C10" s="182" t="s">
        <v>165</v>
      </c>
      <c r="D10" s="182"/>
      <c r="E10" s="182" t="s">
        <v>201</v>
      </c>
      <c r="F10" s="182"/>
      <c r="G10" s="182"/>
      <c r="H10" s="128" t="s">
        <v>202</v>
      </c>
      <c r="I10" s="128" t="s">
        <v>203</v>
      </c>
      <c r="J10" s="182" t="s">
        <v>165</v>
      </c>
      <c r="K10" s="182" t="s">
        <v>204</v>
      </c>
      <c r="L10" s="182" t="s">
        <v>205</v>
      </c>
      <c r="M10" s="182"/>
      <c r="N10" s="182" t="s">
        <v>206</v>
      </c>
      <c r="O10" s="193"/>
    </row>
    <row r="11" spans="1:15" s="132" customFormat="1" x14ac:dyDescent="0.25">
      <c r="A11" s="129" t="s">
        <v>15</v>
      </c>
      <c r="B11" s="129" t="s">
        <v>16</v>
      </c>
      <c r="C11" s="129" t="s">
        <v>17</v>
      </c>
      <c r="D11" s="129" t="s">
        <v>18</v>
      </c>
      <c r="E11" s="129" t="s">
        <v>19</v>
      </c>
      <c r="F11" s="129" t="s">
        <v>233</v>
      </c>
      <c r="G11" s="129" t="s">
        <v>21</v>
      </c>
      <c r="H11" s="129" t="s">
        <v>103</v>
      </c>
      <c r="I11" s="129" t="s">
        <v>22</v>
      </c>
      <c r="J11" s="129" t="s">
        <v>23</v>
      </c>
      <c r="K11" s="129" t="s">
        <v>24</v>
      </c>
      <c r="L11" s="129" t="s">
        <v>104</v>
      </c>
      <c r="M11" s="129" t="s">
        <v>25</v>
      </c>
      <c r="N11" s="129" t="s">
        <v>26</v>
      </c>
      <c r="O11" s="130" t="s">
        <v>27</v>
      </c>
    </row>
    <row r="12" spans="1:15" s="131" customFormat="1" x14ac:dyDescent="0.25">
      <c r="A12" s="133"/>
      <c r="B12" s="92" t="s">
        <v>236</v>
      </c>
      <c r="C12" s="92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</row>
    <row r="13" spans="1:15" s="139" customFormat="1" x14ac:dyDescent="0.25">
      <c r="A13" s="135">
        <v>1</v>
      </c>
      <c r="B13" s="94" t="s">
        <v>207</v>
      </c>
      <c r="C13" s="136">
        <v>40878</v>
      </c>
      <c r="D13" s="135">
        <v>2</v>
      </c>
      <c r="E13" s="137">
        <v>1200000</v>
      </c>
      <c r="F13" s="137">
        <f>E13*D13</f>
        <v>2400000</v>
      </c>
      <c r="G13" s="135">
        <v>2</v>
      </c>
      <c r="H13" s="138"/>
      <c r="I13" s="138"/>
      <c r="J13" s="135">
        <v>2</v>
      </c>
      <c r="K13" s="135"/>
      <c r="L13" s="138"/>
      <c r="M13" s="138"/>
      <c r="N13" s="138"/>
      <c r="O13" s="138"/>
    </row>
    <row r="14" spans="1:15" s="139" customFormat="1" ht="60" x14ac:dyDescent="0.25">
      <c r="A14" s="135">
        <v>2</v>
      </c>
      <c r="B14" s="94" t="s">
        <v>208</v>
      </c>
      <c r="C14" s="136">
        <v>42129</v>
      </c>
      <c r="D14" s="135">
        <v>5</v>
      </c>
      <c r="E14" s="137">
        <v>1000000</v>
      </c>
      <c r="F14" s="137">
        <f>E14*D14</f>
        <v>5000000</v>
      </c>
      <c r="G14" s="135">
        <v>5</v>
      </c>
      <c r="H14" s="138"/>
      <c r="I14" s="138"/>
      <c r="J14" s="135">
        <v>3</v>
      </c>
      <c r="K14" s="135">
        <v>2</v>
      </c>
      <c r="L14" s="138"/>
      <c r="M14" s="138"/>
      <c r="N14" s="138"/>
      <c r="O14" s="134" t="s">
        <v>209</v>
      </c>
    </row>
    <row r="15" spans="1:15" x14ac:dyDescent="0.25">
      <c r="A15" s="121">
        <v>3</v>
      </c>
      <c r="B15" s="122"/>
      <c r="C15" s="121"/>
      <c r="D15" s="121"/>
      <c r="E15" s="122"/>
      <c r="F15" s="122"/>
      <c r="G15" s="121"/>
      <c r="H15" s="122"/>
      <c r="I15" s="122"/>
      <c r="J15" s="121"/>
      <c r="K15" s="121"/>
      <c r="L15" s="122"/>
      <c r="M15" s="122"/>
      <c r="N15" s="122"/>
      <c r="O15" s="122"/>
    </row>
    <row r="16" spans="1:15" x14ac:dyDescent="0.25">
      <c r="A16" s="121" t="s">
        <v>173</v>
      </c>
      <c r="B16" s="122"/>
      <c r="C16" s="121"/>
      <c r="D16" s="121"/>
      <c r="E16" s="122"/>
      <c r="F16" s="122"/>
      <c r="G16" s="121"/>
      <c r="H16" s="122"/>
      <c r="I16" s="122"/>
      <c r="J16" s="121"/>
      <c r="K16" s="121"/>
      <c r="L16" s="122"/>
      <c r="M16" s="122"/>
      <c r="N16" s="122"/>
      <c r="O16" s="122"/>
    </row>
    <row r="17" spans="1:15" x14ac:dyDescent="0.25">
      <c r="A17" s="121"/>
      <c r="B17" s="122"/>
      <c r="C17" s="121"/>
      <c r="D17" s="121"/>
      <c r="E17" s="122"/>
      <c r="F17" s="122"/>
      <c r="G17" s="121"/>
      <c r="H17" s="122"/>
      <c r="I17" s="122"/>
      <c r="J17" s="121"/>
      <c r="K17" s="121"/>
      <c r="L17" s="122"/>
      <c r="M17" s="122"/>
      <c r="N17" s="122"/>
      <c r="O17" s="122"/>
    </row>
    <row r="18" spans="1:15" x14ac:dyDescent="0.25">
      <c r="A18" s="123"/>
      <c r="B18" s="124"/>
      <c r="C18" s="123"/>
      <c r="D18" s="123"/>
      <c r="E18" s="124"/>
      <c r="F18" s="124"/>
      <c r="G18" s="123"/>
      <c r="H18" s="124"/>
      <c r="I18" s="124"/>
      <c r="J18" s="123"/>
      <c r="K18" s="123"/>
      <c r="L18" s="124"/>
      <c r="M18" s="124"/>
      <c r="N18" s="124"/>
      <c r="O18" s="124"/>
    </row>
    <row r="19" spans="1:15" s="103" customFormat="1" ht="14.25" x14ac:dyDescent="0.2">
      <c r="A19" s="101"/>
      <c r="B19" s="101" t="s">
        <v>174</v>
      </c>
      <c r="C19" s="100"/>
      <c r="D19" s="101">
        <f>SUM(D13:D18)</f>
        <v>7</v>
      </c>
      <c r="E19" s="100"/>
      <c r="F19" s="102">
        <f>SUM(F13:F18)</f>
        <v>7400000</v>
      </c>
      <c r="G19" s="101">
        <f>SUM(G13:G18)</f>
        <v>7</v>
      </c>
      <c r="H19" s="100"/>
      <c r="I19" s="100"/>
      <c r="J19" s="101">
        <f>SUM(J13:J18)</f>
        <v>5</v>
      </c>
      <c r="K19" s="101">
        <f>SUM(K13:K18)</f>
        <v>2</v>
      </c>
      <c r="L19" s="101">
        <f>SUM(L13:L18)</f>
        <v>0</v>
      </c>
      <c r="M19" s="101">
        <f>SUM(M13:M18)</f>
        <v>0</v>
      </c>
      <c r="N19" s="101">
        <f>SUM(N13:N18)</f>
        <v>0</v>
      </c>
      <c r="O19" s="100"/>
    </row>
    <row r="20" spans="1:15" x14ac:dyDescent="0.25">
      <c r="D20" s="120"/>
      <c r="G20" s="120"/>
      <c r="J20" s="120"/>
      <c r="K20" s="120"/>
    </row>
    <row r="21" spans="1:15" ht="15.75" x14ac:dyDescent="0.25">
      <c r="D21" s="109"/>
      <c r="E21" s="109"/>
      <c r="F21" s="109"/>
      <c r="G21" s="109"/>
      <c r="H21" s="109"/>
      <c r="L21" s="105" t="s">
        <v>214</v>
      </c>
    </row>
    <row r="22" spans="1:15" s="131" customFormat="1" ht="15.75" x14ac:dyDescent="0.25">
      <c r="D22" s="126" t="s">
        <v>210</v>
      </c>
      <c r="E22" s="127"/>
      <c r="F22" s="127"/>
      <c r="G22" s="127"/>
      <c r="H22" s="127"/>
      <c r="K22" s="127"/>
      <c r="L22" s="126" t="s">
        <v>211</v>
      </c>
      <c r="M22" s="127"/>
      <c r="N22" s="127"/>
    </row>
    <row r="23" spans="1:15" s="131" customFormat="1" ht="15.75" x14ac:dyDescent="0.25">
      <c r="D23" s="126" t="s">
        <v>215</v>
      </c>
      <c r="E23" s="140"/>
      <c r="K23" s="109"/>
      <c r="L23" s="105" t="s">
        <v>212</v>
      </c>
      <c r="M23" s="109"/>
      <c r="N23" s="109"/>
    </row>
    <row r="24" spans="1:15" s="131" customFormat="1" ht="15.75" x14ac:dyDescent="0.25">
      <c r="D24" s="105" t="s">
        <v>212</v>
      </c>
      <c r="E24" s="140"/>
      <c r="K24" s="109"/>
      <c r="L24" s="105"/>
      <c r="M24" s="109"/>
      <c r="N24" s="109"/>
    </row>
    <row r="25" spans="1:15" s="131" customFormat="1" ht="15.75" x14ac:dyDescent="0.25">
      <c r="C25" s="125"/>
      <c r="E25" s="140"/>
      <c r="K25" s="109"/>
      <c r="L25" s="105"/>
      <c r="M25" s="109"/>
      <c r="N25" s="109"/>
    </row>
    <row r="26" spans="1:15" s="131" customFormat="1" x14ac:dyDescent="0.25">
      <c r="B26" s="131" t="s">
        <v>226</v>
      </c>
      <c r="E26" s="140"/>
    </row>
    <row r="27" spans="1:15" s="131" customFormat="1" x14ac:dyDescent="0.25">
      <c r="E27" s="140"/>
    </row>
    <row r="28" spans="1:15" s="131" customFormat="1" x14ac:dyDescent="0.25">
      <c r="B28" s="131" t="s">
        <v>227</v>
      </c>
      <c r="E28" s="140"/>
    </row>
    <row r="29" spans="1:15" s="131" customFormat="1" x14ac:dyDescent="0.25">
      <c r="E29" s="140"/>
    </row>
    <row r="30" spans="1:15" s="131" customFormat="1" x14ac:dyDescent="0.25">
      <c r="B30" s="131" t="s">
        <v>228</v>
      </c>
      <c r="E30" s="140"/>
    </row>
    <row r="31" spans="1:15" x14ac:dyDescent="0.25">
      <c r="D31" s="120"/>
      <c r="G31" s="120"/>
      <c r="J31" s="120"/>
      <c r="K31" s="120"/>
    </row>
    <row r="32" spans="1:15" x14ac:dyDescent="0.25">
      <c r="D32" s="120"/>
      <c r="G32" s="120"/>
      <c r="J32" s="120"/>
      <c r="K32" s="120"/>
    </row>
  </sheetData>
  <mergeCells count="19">
    <mergeCell ref="E8:E10"/>
    <mergeCell ref="F8:F10"/>
    <mergeCell ref="G8:G10"/>
    <mergeCell ref="H8:I9"/>
    <mergeCell ref="J8:J10"/>
    <mergeCell ref="K8:K10"/>
    <mergeCell ref="A4:O4"/>
    <mergeCell ref="A5:O5"/>
    <mergeCell ref="A7:A10"/>
    <mergeCell ref="B7:B10"/>
    <mergeCell ref="C7:F7"/>
    <mergeCell ref="G7:I7"/>
    <mergeCell ref="J7:N7"/>
    <mergeCell ref="O7:O10"/>
    <mergeCell ref="C8:C10"/>
    <mergeCell ref="D8:D10"/>
    <mergeCell ref="L8:L10"/>
    <mergeCell ref="M8:M10"/>
    <mergeCell ref="N8:N10"/>
  </mergeCells>
  <pageMargins left="0.39370078740157483" right="0.19685039370078741" top="0.39370078740157483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zoomScale="106" zoomScaleNormal="106" workbookViewId="0">
      <selection activeCell="N31" sqref="N31"/>
    </sheetView>
  </sheetViews>
  <sheetFormatPr defaultRowHeight="15" customHeight="1" x14ac:dyDescent="0.25"/>
  <cols>
    <col min="1" max="1" width="4.5703125" style="82" customWidth="1"/>
    <col min="2" max="2" width="21.7109375" style="82" customWidth="1"/>
    <col min="3" max="3" width="15.140625" style="82" customWidth="1"/>
    <col min="4" max="4" width="9.5703125" style="82" customWidth="1"/>
    <col min="5" max="5" width="11.28515625" style="82" customWidth="1"/>
    <col min="6" max="6" width="11.5703125" style="82" customWidth="1"/>
    <col min="7" max="7" width="14.28515625" style="82" customWidth="1"/>
    <col min="8" max="8" width="6.42578125" style="82" customWidth="1"/>
    <col min="9" max="9" width="6.7109375" style="82" customWidth="1"/>
    <col min="10" max="10" width="5" style="82" customWidth="1"/>
    <col min="11" max="11" width="7.28515625" style="82" customWidth="1"/>
    <col min="12" max="12" width="7.7109375" style="82" customWidth="1"/>
    <col min="13" max="13" width="6.85546875" style="82" customWidth="1"/>
    <col min="14" max="14" width="25.7109375" style="82" customWidth="1"/>
    <col min="15" max="257" width="9.140625" style="82"/>
    <col min="258" max="258" width="4.5703125" style="82" customWidth="1"/>
    <col min="259" max="259" width="21.7109375" style="82" customWidth="1"/>
    <col min="260" max="260" width="15.140625" style="82" customWidth="1"/>
    <col min="261" max="261" width="11.28515625" style="82" customWidth="1"/>
    <col min="262" max="262" width="11.5703125" style="82" customWidth="1"/>
    <col min="263" max="263" width="14.28515625" style="82" customWidth="1"/>
    <col min="264" max="264" width="6.42578125" style="82" customWidth="1"/>
    <col min="265" max="265" width="6.7109375" style="82" customWidth="1"/>
    <col min="266" max="266" width="5" style="82" customWidth="1"/>
    <col min="267" max="267" width="7.28515625" style="82" customWidth="1"/>
    <col min="268" max="268" width="7.7109375" style="82" customWidth="1"/>
    <col min="269" max="269" width="6.85546875" style="82" customWidth="1"/>
    <col min="270" max="270" width="25.7109375" style="82" customWidth="1"/>
    <col min="271" max="513" width="9.140625" style="82"/>
    <col min="514" max="514" width="4.5703125" style="82" customWidth="1"/>
    <col min="515" max="515" width="21.7109375" style="82" customWidth="1"/>
    <col min="516" max="516" width="15.140625" style="82" customWidth="1"/>
    <col min="517" max="517" width="11.28515625" style="82" customWidth="1"/>
    <col min="518" max="518" width="11.5703125" style="82" customWidth="1"/>
    <col min="519" max="519" width="14.28515625" style="82" customWidth="1"/>
    <col min="520" max="520" width="6.42578125" style="82" customWidth="1"/>
    <col min="521" max="521" width="6.7109375" style="82" customWidth="1"/>
    <col min="522" max="522" width="5" style="82" customWidth="1"/>
    <col min="523" max="523" width="7.28515625" style="82" customWidth="1"/>
    <col min="524" max="524" width="7.7109375" style="82" customWidth="1"/>
    <col min="525" max="525" width="6.85546875" style="82" customWidth="1"/>
    <col min="526" max="526" width="25.7109375" style="82" customWidth="1"/>
    <col min="527" max="769" width="9.140625" style="82"/>
    <col min="770" max="770" width="4.5703125" style="82" customWidth="1"/>
    <col min="771" max="771" width="21.7109375" style="82" customWidth="1"/>
    <col min="772" max="772" width="15.140625" style="82" customWidth="1"/>
    <col min="773" max="773" width="11.28515625" style="82" customWidth="1"/>
    <col min="774" max="774" width="11.5703125" style="82" customWidth="1"/>
    <col min="775" max="775" width="14.28515625" style="82" customWidth="1"/>
    <col min="776" max="776" width="6.42578125" style="82" customWidth="1"/>
    <col min="777" max="777" width="6.7109375" style="82" customWidth="1"/>
    <col min="778" max="778" width="5" style="82" customWidth="1"/>
    <col min="779" max="779" width="7.28515625" style="82" customWidth="1"/>
    <col min="780" max="780" width="7.7109375" style="82" customWidth="1"/>
    <col min="781" max="781" width="6.85546875" style="82" customWidth="1"/>
    <col min="782" max="782" width="25.7109375" style="82" customWidth="1"/>
    <col min="783" max="1025" width="9.140625" style="82"/>
    <col min="1026" max="1026" width="4.5703125" style="82" customWidth="1"/>
    <col min="1027" max="1027" width="21.7109375" style="82" customWidth="1"/>
    <col min="1028" max="1028" width="15.140625" style="82" customWidth="1"/>
    <col min="1029" max="1029" width="11.28515625" style="82" customWidth="1"/>
    <col min="1030" max="1030" width="11.5703125" style="82" customWidth="1"/>
    <col min="1031" max="1031" width="14.28515625" style="82" customWidth="1"/>
    <col min="1032" max="1032" width="6.42578125" style="82" customWidth="1"/>
    <col min="1033" max="1033" width="6.7109375" style="82" customWidth="1"/>
    <col min="1034" max="1034" width="5" style="82" customWidth="1"/>
    <col min="1035" max="1035" width="7.28515625" style="82" customWidth="1"/>
    <col min="1036" max="1036" width="7.7109375" style="82" customWidth="1"/>
    <col min="1037" max="1037" width="6.85546875" style="82" customWidth="1"/>
    <col min="1038" max="1038" width="25.7109375" style="82" customWidth="1"/>
    <col min="1039" max="1281" width="9.140625" style="82"/>
    <col min="1282" max="1282" width="4.5703125" style="82" customWidth="1"/>
    <col min="1283" max="1283" width="21.7109375" style="82" customWidth="1"/>
    <col min="1284" max="1284" width="15.140625" style="82" customWidth="1"/>
    <col min="1285" max="1285" width="11.28515625" style="82" customWidth="1"/>
    <col min="1286" max="1286" width="11.5703125" style="82" customWidth="1"/>
    <col min="1287" max="1287" width="14.28515625" style="82" customWidth="1"/>
    <col min="1288" max="1288" width="6.42578125" style="82" customWidth="1"/>
    <col min="1289" max="1289" width="6.7109375" style="82" customWidth="1"/>
    <col min="1290" max="1290" width="5" style="82" customWidth="1"/>
    <col min="1291" max="1291" width="7.28515625" style="82" customWidth="1"/>
    <col min="1292" max="1292" width="7.7109375" style="82" customWidth="1"/>
    <col min="1293" max="1293" width="6.85546875" style="82" customWidth="1"/>
    <col min="1294" max="1294" width="25.7109375" style="82" customWidth="1"/>
    <col min="1295" max="1537" width="9.140625" style="82"/>
    <col min="1538" max="1538" width="4.5703125" style="82" customWidth="1"/>
    <col min="1539" max="1539" width="21.7109375" style="82" customWidth="1"/>
    <col min="1540" max="1540" width="15.140625" style="82" customWidth="1"/>
    <col min="1541" max="1541" width="11.28515625" style="82" customWidth="1"/>
    <col min="1542" max="1542" width="11.5703125" style="82" customWidth="1"/>
    <col min="1543" max="1543" width="14.28515625" style="82" customWidth="1"/>
    <col min="1544" max="1544" width="6.42578125" style="82" customWidth="1"/>
    <col min="1545" max="1545" width="6.7109375" style="82" customWidth="1"/>
    <col min="1546" max="1546" width="5" style="82" customWidth="1"/>
    <col min="1547" max="1547" width="7.28515625" style="82" customWidth="1"/>
    <col min="1548" max="1548" width="7.7109375" style="82" customWidth="1"/>
    <col min="1549" max="1549" width="6.85546875" style="82" customWidth="1"/>
    <col min="1550" max="1550" width="25.7109375" style="82" customWidth="1"/>
    <col min="1551" max="1793" width="9.140625" style="82"/>
    <col min="1794" max="1794" width="4.5703125" style="82" customWidth="1"/>
    <col min="1795" max="1795" width="21.7109375" style="82" customWidth="1"/>
    <col min="1796" max="1796" width="15.140625" style="82" customWidth="1"/>
    <col min="1797" max="1797" width="11.28515625" style="82" customWidth="1"/>
    <col min="1798" max="1798" width="11.5703125" style="82" customWidth="1"/>
    <col min="1799" max="1799" width="14.28515625" style="82" customWidth="1"/>
    <col min="1800" max="1800" width="6.42578125" style="82" customWidth="1"/>
    <col min="1801" max="1801" width="6.7109375" style="82" customWidth="1"/>
    <col min="1802" max="1802" width="5" style="82" customWidth="1"/>
    <col min="1803" max="1803" width="7.28515625" style="82" customWidth="1"/>
    <col min="1804" max="1804" width="7.7109375" style="82" customWidth="1"/>
    <col min="1805" max="1805" width="6.85546875" style="82" customWidth="1"/>
    <col min="1806" max="1806" width="25.7109375" style="82" customWidth="1"/>
    <col min="1807" max="2049" width="9.140625" style="82"/>
    <col min="2050" max="2050" width="4.5703125" style="82" customWidth="1"/>
    <col min="2051" max="2051" width="21.7109375" style="82" customWidth="1"/>
    <col min="2052" max="2052" width="15.140625" style="82" customWidth="1"/>
    <col min="2053" max="2053" width="11.28515625" style="82" customWidth="1"/>
    <col min="2054" max="2054" width="11.5703125" style="82" customWidth="1"/>
    <col min="2055" max="2055" width="14.28515625" style="82" customWidth="1"/>
    <col min="2056" max="2056" width="6.42578125" style="82" customWidth="1"/>
    <col min="2057" max="2057" width="6.7109375" style="82" customWidth="1"/>
    <col min="2058" max="2058" width="5" style="82" customWidth="1"/>
    <col min="2059" max="2059" width="7.28515625" style="82" customWidth="1"/>
    <col min="2060" max="2060" width="7.7109375" style="82" customWidth="1"/>
    <col min="2061" max="2061" width="6.85546875" style="82" customWidth="1"/>
    <col min="2062" max="2062" width="25.7109375" style="82" customWidth="1"/>
    <col min="2063" max="2305" width="9.140625" style="82"/>
    <col min="2306" max="2306" width="4.5703125" style="82" customWidth="1"/>
    <col min="2307" max="2307" width="21.7109375" style="82" customWidth="1"/>
    <col min="2308" max="2308" width="15.140625" style="82" customWidth="1"/>
    <col min="2309" max="2309" width="11.28515625" style="82" customWidth="1"/>
    <col min="2310" max="2310" width="11.5703125" style="82" customWidth="1"/>
    <col min="2311" max="2311" width="14.28515625" style="82" customWidth="1"/>
    <col min="2312" max="2312" width="6.42578125" style="82" customWidth="1"/>
    <col min="2313" max="2313" width="6.7109375" style="82" customWidth="1"/>
    <col min="2314" max="2314" width="5" style="82" customWidth="1"/>
    <col min="2315" max="2315" width="7.28515625" style="82" customWidth="1"/>
    <col min="2316" max="2316" width="7.7109375" style="82" customWidth="1"/>
    <col min="2317" max="2317" width="6.85546875" style="82" customWidth="1"/>
    <col min="2318" max="2318" width="25.7109375" style="82" customWidth="1"/>
    <col min="2319" max="2561" width="9.140625" style="82"/>
    <col min="2562" max="2562" width="4.5703125" style="82" customWidth="1"/>
    <col min="2563" max="2563" width="21.7109375" style="82" customWidth="1"/>
    <col min="2564" max="2564" width="15.140625" style="82" customWidth="1"/>
    <col min="2565" max="2565" width="11.28515625" style="82" customWidth="1"/>
    <col min="2566" max="2566" width="11.5703125" style="82" customWidth="1"/>
    <col min="2567" max="2567" width="14.28515625" style="82" customWidth="1"/>
    <col min="2568" max="2568" width="6.42578125" style="82" customWidth="1"/>
    <col min="2569" max="2569" width="6.7109375" style="82" customWidth="1"/>
    <col min="2570" max="2570" width="5" style="82" customWidth="1"/>
    <col min="2571" max="2571" width="7.28515625" style="82" customWidth="1"/>
    <col min="2572" max="2572" width="7.7109375" style="82" customWidth="1"/>
    <col min="2573" max="2573" width="6.85546875" style="82" customWidth="1"/>
    <col min="2574" max="2574" width="25.7109375" style="82" customWidth="1"/>
    <col min="2575" max="2817" width="9.140625" style="82"/>
    <col min="2818" max="2818" width="4.5703125" style="82" customWidth="1"/>
    <col min="2819" max="2819" width="21.7109375" style="82" customWidth="1"/>
    <col min="2820" max="2820" width="15.140625" style="82" customWidth="1"/>
    <col min="2821" max="2821" width="11.28515625" style="82" customWidth="1"/>
    <col min="2822" max="2822" width="11.5703125" style="82" customWidth="1"/>
    <col min="2823" max="2823" width="14.28515625" style="82" customWidth="1"/>
    <col min="2824" max="2824" width="6.42578125" style="82" customWidth="1"/>
    <col min="2825" max="2825" width="6.7109375" style="82" customWidth="1"/>
    <col min="2826" max="2826" width="5" style="82" customWidth="1"/>
    <col min="2827" max="2827" width="7.28515625" style="82" customWidth="1"/>
    <col min="2828" max="2828" width="7.7109375" style="82" customWidth="1"/>
    <col min="2829" max="2829" width="6.85546875" style="82" customWidth="1"/>
    <col min="2830" max="2830" width="25.7109375" style="82" customWidth="1"/>
    <col min="2831" max="3073" width="9.140625" style="82"/>
    <col min="3074" max="3074" width="4.5703125" style="82" customWidth="1"/>
    <col min="3075" max="3075" width="21.7109375" style="82" customWidth="1"/>
    <col min="3076" max="3076" width="15.140625" style="82" customWidth="1"/>
    <col min="3077" max="3077" width="11.28515625" style="82" customWidth="1"/>
    <col min="3078" max="3078" width="11.5703125" style="82" customWidth="1"/>
    <col min="3079" max="3079" width="14.28515625" style="82" customWidth="1"/>
    <col min="3080" max="3080" width="6.42578125" style="82" customWidth="1"/>
    <col min="3081" max="3081" width="6.7109375" style="82" customWidth="1"/>
    <col min="3082" max="3082" width="5" style="82" customWidth="1"/>
    <col min="3083" max="3083" width="7.28515625" style="82" customWidth="1"/>
    <col min="3084" max="3084" width="7.7109375" style="82" customWidth="1"/>
    <col min="3085" max="3085" width="6.85546875" style="82" customWidth="1"/>
    <col min="3086" max="3086" width="25.7109375" style="82" customWidth="1"/>
    <col min="3087" max="3329" width="9.140625" style="82"/>
    <col min="3330" max="3330" width="4.5703125" style="82" customWidth="1"/>
    <col min="3331" max="3331" width="21.7109375" style="82" customWidth="1"/>
    <col min="3332" max="3332" width="15.140625" style="82" customWidth="1"/>
    <col min="3333" max="3333" width="11.28515625" style="82" customWidth="1"/>
    <col min="3334" max="3334" width="11.5703125" style="82" customWidth="1"/>
    <col min="3335" max="3335" width="14.28515625" style="82" customWidth="1"/>
    <col min="3336" max="3336" width="6.42578125" style="82" customWidth="1"/>
    <col min="3337" max="3337" width="6.7109375" style="82" customWidth="1"/>
    <col min="3338" max="3338" width="5" style="82" customWidth="1"/>
    <col min="3339" max="3339" width="7.28515625" style="82" customWidth="1"/>
    <col min="3340" max="3340" width="7.7109375" style="82" customWidth="1"/>
    <col min="3341" max="3341" width="6.85546875" style="82" customWidth="1"/>
    <col min="3342" max="3342" width="25.7109375" style="82" customWidth="1"/>
    <col min="3343" max="3585" width="9.140625" style="82"/>
    <col min="3586" max="3586" width="4.5703125" style="82" customWidth="1"/>
    <col min="3587" max="3587" width="21.7109375" style="82" customWidth="1"/>
    <col min="3588" max="3588" width="15.140625" style="82" customWidth="1"/>
    <col min="3589" max="3589" width="11.28515625" style="82" customWidth="1"/>
    <col min="3590" max="3590" width="11.5703125" style="82" customWidth="1"/>
    <col min="3591" max="3591" width="14.28515625" style="82" customWidth="1"/>
    <col min="3592" max="3592" width="6.42578125" style="82" customWidth="1"/>
    <col min="3593" max="3593" width="6.7109375" style="82" customWidth="1"/>
    <col min="3594" max="3594" width="5" style="82" customWidth="1"/>
    <col min="3595" max="3595" width="7.28515625" style="82" customWidth="1"/>
    <col min="3596" max="3596" width="7.7109375" style="82" customWidth="1"/>
    <col min="3597" max="3597" width="6.85546875" style="82" customWidth="1"/>
    <col min="3598" max="3598" width="25.7109375" style="82" customWidth="1"/>
    <col min="3599" max="3841" width="9.140625" style="82"/>
    <col min="3842" max="3842" width="4.5703125" style="82" customWidth="1"/>
    <col min="3843" max="3843" width="21.7109375" style="82" customWidth="1"/>
    <col min="3844" max="3844" width="15.140625" style="82" customWidth="1"/>
    <col min="3845" max="3845" width="11.28515625" style="82" customWidth="1"/>
    <col min="3846" max="3846" width="11.5703125" style="82" customWidth="1"/>
    <col min="3847" max="3847" width="14.28515625" style="82" customWidth="1"/>
    <col min="3848" max="3848" width="6.42578125" style="82" customWidth="1"/>
    <col min="3849" max="3849" width="6.7109375" style="82" customWidth="1"/>
    <col min="3850" max="3850" width="5" style="82" customWidth="1"/>
    <col min="3851" max="3851" width="7.28515625" style="82" customWidth="1"/>
    <col min="3852" max="3852" width="7.7109375" style="82" customWidth="1"/>
    <col min="3853" max="3853" width="6.85546875" style="82" customWidth="1"/>
    <col min="3854" max="3854" width="25.7109375" style="82" customWidth="1"/>
    <col min="3855" max="4097" width="9.140625" style="82"/>
    <col min="4098" max="4098" width="4.5703125" style="82" customWidth="1"/>
    <col min="4099" max="4099" width="21.7109375" style="82" customWidth="1"/>
    <col min="4100" max="4100" width="15.140625" style="82" customWidth="1"/>
    <col min="4101" max="4101" width="11.28515625" style="82" customWidth="1"/>
    <col min="4102" max="4102" width="11.5703125" style="82" customWidth="1"/>
    <col min="4103" max="4103" width="14.28515625" style="82" customWidth="1"/>
    <col min="4104" max="4104" width="6.42578125" style="82" customWidth="1"/>
    <col min="4105" max="4105" width="6.7109375" style="82" customWidth="1"/>
    <col min="4106" max="4106" width="5" style="82" customWidth="1"/>
    <col min="4107" max="4107" width="7.28515625" style="82" customWidth="1"/>
    <col min="4108" max="4108" width="7.7109375" style="82" customWidth="1"/>
    <col min="4109" max="4109" width="6.85546875" style="82" customWidth="1"/>
    <col min="4110" max="4110" width="25.7109375" style="82" customWidth="1"/>
    <col min="4111" max="4353" width="9.140625" style="82"/>
    <col min="4354" max="4354" width="4.5703125" style="82" customWidth="1"/>
    <col min="4355" max="4355" width="21.7109375" style="82" customWidth="1"/>
    <col min="4356" max="4356" width="15.140625" style="82" customWidth="1"/>
    <col min="4357" max="4357" width="11.28515625" style="82" customWidth="1"/>
    <col min="4358" max="4358" width="11.5703125" style="82" customWidth="1"/>
    <col min="4359" max="4359" width="14.28515625" style="82" customWidth="1"/>
    <col min="4360" max="4360" width="6.42578125" style="82" customWidth="1"/>
    <col min="4361" max="4361" width="6.7109375" style="82" customWidth="1"/>
    <col min="4362" max="4362" width="5" style="82" customWidth="1"/>
    <col min="4363" max="4363" width="7.28515625" style="82" customWidth="1"/>
    <col min="4364" max="4364" width="7.7109375" style="82" customWidth="1"/>
    <col min="4365" max="4365" width="6.85546875" style="82" customWidth="1"/>
    <col min="4366" max="4366" width="25.7109375" style="82" customWidth="1"/>
    <col min="4367" max="4609" width="9.140625" style="82"/>
    <col min="4610" max="4610" width="4.5703125" style="82" customWidth="1"/>
    <col min="4611" max="4611" width="21.7109375" style="82" customWidth="1"/>
    <col min="4612" max="4612" width="15.140625" style="82" customWidth="1"/>
    <col min="4613" max="4613" width="11.28515625" style="82" customWidth="1"/>
    <col min="4614" max="4614" width="11.5703125" style="82" customWidth="1"/>
    <col min="4615" max="4615" width="14.28515625" style="82" customWidth="1"/>
    <col min="4616" max="4616" width="6.42578125" style="82" customWidth="1"/>
    <col min="4617" max="4617" width="6.7109375" style="82" customWidth="1"/>
    <col min="4618" max="4618" width="5" style="82" customWidth="1"/>
    <col min="4619" max="4619" width="7.28515625" style="82" customWidth="1"/>
    <col min="4620" max="4620" width="7.7109375" style="82" customWidth="1"/>
    <col min="4621" max="4621" width="6.85546875" style="82" customWidth="1"/>
    <col min="4622" max="4622" width="25.7109375" style="82" customWidth="1"/>
    <col min="4623" max="4865" width="9.140625" style="82"/>
    <col min="4866" max="4866" width="4.5703125" style="82" customWidth="1"/>
    <col min="4867" max="4867" width="21.7109375" style="82" customWidth="1"/>
    <col min="4868" max="4868" width="15.140625" style="82" customWidth="1"/>
    <col min="4869" max="4869" width="11.28515625" style="82" customWidth="1"/>
    <col min="4870" max="4870" width="11.5703125" style="82" customWidth="1"/>
    <col min="4871" max="4871" width="14.28515625" style="82" customWidth="1"/>
    <col min="4872" max="4872" width="6.42578125" style="82" customWidth="1"/>
    <col min="4873" max="4873" width="6.7109375" style="82" customWidth="1"/>
    <col min="4874" max="4874" width="5" style="82" customWidth="1"/>
    <col min="4875" max="4875" width="7.28515625" style="82" customWidth="1"/>
    <col min="4876" max="4876" width="7.7109375" style="82" customWidth="1"/>
    <col min="4877" max="4877" width="6.85546875" style="82" customWidth="1"/>
    <col min="4878" max="4878" width="25.7109375" style="82" customWidth="1"/>
    <col min="4879" max="5121" width="9.140625" style="82"/>
    <col min="5122" max="5122" width="4.5703125" style="82" customWidth="1"/>
    <col min="5123" max="5123" width="21.7109375" style="82" customWidth="1"/>
    <col min="5124" max="5124" width="15.140625" style="82" customWidth="1"/>
    <col min="5125" max="5125" width="11.28515625" style="82" customWidth="1"/>
    <col min="5126" max="5126" width="11.5703125" style="82" customWidth="1"/>
    <col min="5127" max="5127" width="14.28515625" style="82" customWidth="1"/>
    <col min="5128" max="5128" width="6.42578125" style="82" customWidth="1"/>
    <col min="5129" max="5129" width="6.7109375" style="82" customWidth="1"/>
    <col min="5130" max="5130" width="5" style="82" customWidth="1"/>
    <col min="5131" max="5131" width="7.28515625" style="82" customWidth="1"/>
    <col min="5132" max="5132" width="7.7109375" style="82" customWidth="1"/>
    <col min="5133" max="5133" width="6.85546875" style="82" customWidth="1"/>
    <col min="5134" max="5134" width="25.7109375" style="82" customWidth="1"/>
    <col min="5135" max="5377" width="9.140625" style="82"/>
    <col min="5378" max="5378" width="4.5703125" style="82" customWidth="1"/>
    <col min="5379" max="5379" width="21.7109375" style="82" customWidth="1"/>
    <col min="5380" max="5380" width="15.140625" style="82" customWidth="1"/>
    <col min="5381" max="5381" width="11.28515625" style="82" customWidth="1"/>
    <col min="5382" max="5382" width="11.5703125" style="82" customWidth="1"/>
    <col min="5383" max="5383" width="14.28515625" style="82" customWidth="1"/>
    <col min="5384" max="5384" width="6.42578125" style="82" customWidth="1"/>
    <col min="5385" max="5385" width="6.7109375" style="82" customWidth="1"/>
    <col min="5386" max="5386" width="5" style="82" customWidth="1"/>
    <col min="5387" max="5387" width="7.28515625" style="82" customWidth="1"/>
    <col min="5388" max="5388" width="7.7109375" style="82" customWidth="1"/>
    <col min="5389" max="5389" width="6.85546875" style="82" customWidth="1"/>
    <col min="5390" max="5390" width="25.7109375" style="82" customWidth="1"/>
    <col min="5391" max="5633" width="9.140625" style="82"/>
    <col min="5634" max="5634" width="4.5703125" style="82" customWidth="1"/>
    <col min="5635" max="5635" width="21.7109375" style="82" customWidth="1"/>
    <col min="5636" max="5636" width="15.140625" style="82" customWidth="1"/>
    <col min="5637" max="5637" width="11.28515625" style="82" customWidth="1"/>
    <col min="5638" max="5638" width="11.5703125" style="82" customWidth="1"/>
    <col min="5639" max="5639" width="14.28515625" style="82" customWidth="1"/>
    <col min="5640" max="5640" width="6.42578125" style="82" customWidth="1"/>
    <col min="5641" max="5641" width="6.7109375" style="82" customWidth="1"/>
    <col min="5642" max="5642" width="5" style="82" customWidth="1"/>
    <col min="5643" max="5643" width="7.28515625" style="82" customWidth="1"/>
    <col min="5644" max="5644" width="7.7109375" style="82" customWidth="1"/>
    <col min="5645" max="5645" width="6.85546875" style="82" customWidth="1"/>
    <col min="5646" max="5646" width="25.7109375" style="82" customWidth="1"/>
    <col min="5647" max="5889" width="9.140625" style="82"/>
    <col min="5890" max="5890" width="4.5703125" style="82" customWidth="1"/>
    <col min="5891" max="5891" width="21.7109375" style="82" customWidth="1"/>
    <col min="5892" max="5892" width="15.140625" style="82" customWidth="1"/>
    <col min="5893" max="5893" width="11.28515625" style="82" customWidth="1"/>
    <col min="5894" max="5894" width="11.5703125" style="82" customWidth="1"/>
    <col min="5895" max="5895" width="14.28515625" style="82" customWidth="1"/>
    <col min="5896" max="5896" width="6.42578125" style="82" customWidth="1"/>
    <col min="5897" max="5897" width="6.7109375" style="82" customWidth="1"/>
    <col min="5898" max="5898" width="5" style="82" customWidth="1"/>
    <col min="5899" max="5899" width="7.28515625" style="82" customWidth="1"/>
    <col min="5900" max="5900" width="7.7109375" style="82" customWidth="1"/>
    <col min="5901" max="5901" width="6.85546875" style="82" customWidth="1"/>
    <col min="5902" max="5902" width="25.7109375" style="82" customWidth="1"/>
    <col min="5903" max="6145" width="9.140625" style="82"/>
    <col min="6146" max="6146" width="4.5703125" style="82" customWidth="1"/>
    <col min="6147" max="6147" width="21.7109375" style="82" customWidth="1"/>
    <col min="6148" max="6148" width="15.140625" style="82" customWidth="1"/>
    <col min="6149" max="6149" width="11.28515625" style="82" customWidth="1"/>
    <col min="6150" max="6150" width="11.5703125" style="82" customWidth="1"/>
    <col min="6151" max="6151" width="14.28515625" style="82" customWidth="1"/>
    <col min="6152" max="6152" width="6.42578125" style="82" customWidth="1"/>
    <col min="6153" max="6153" width="6.7109375" style="82" customWidth="1"/>
    <col min="6154" max="6154" width="5" style="82" customWidth="1"/>
    <col min="6155" max="6155" width="7.28515625" style="82" customWidth="1"/>
    <col min="6156" max="6156" width="7.7109375" style="82" customWidth="1"/>
    <col min="6157" max="6157" width="6.85546875" style="82" customWidth="1"/>
    <col min="6158" max="6158" width="25.7109375" style="82" customWidth="1"/>
    <col min="6159" max="6401" width="9.140625" style="82"/>
    <col min="6402" max="6402" width="4.5703125" style="82" customWidth="1"/>
    <col min="6403" max="6403" width="21.7109375" style="82" customWidth="1"/>
    <col min="6404" max="6404" width="15.140625" style="82" customWidth="1"/>
    <col min="6405" max="6405" width="11.28515625" style="82" customWidth="1"/>
    <col min="6406" max="6406" width="11.5703125" style="82" customWidth="1"/>
    <col min="6407" max="6407" width="14.28515625" style="82" customWidth="1"/>
    <col min="6408" max="6408" width="6.42578125" style="82" customWidth="1"/>
    <col min="6409" max="6409" width="6.7109375" style="82" customWidth="1"/>
    <col min="6410" max="6410" width="5" style="82" customWidth="1"/>
    <col min="6411" max="6411" width="7.28515625" style="82" customWidth="1"/>
    <col min="6412" max="6412" width="7.7109375" style="82" customWidth="1"/>
    <col min="6413" max="6413" width="6.85546875" style="82" customWidth="1"/>
    <col min="6414" max="6414" width="25.7109375" style="82" customWidth="1"/>
    <col min="6415" max="6657" width="9.140625" style="82"/>
    <col min="6658" max="6658" width="4.5703125" style="82" customWidth="1"/>
    <col min="6659" max="6659" width="21.7109375" style="82" customWidth="1"/>
    <col min="6660" max="6660" width="15.140625" style="82" customWidth="1"/>
    <col min="6661" max="6661" width="11.28515625" style="82" customWidth="1"/>
    <col min="6662" max="6662" width="11.5703125" style="82" customWidth="1"/>
    <col min="6663" max="6663" width="14.28515625" style="82" customWidth="1"/>
    <col min="6664" max="6664" width="6.42578125" style="82" customWidth="1"/>
    <col min="6665" max="6665" width="6.7109375" style="82" customWidth="1"/>
    <col min="6666" max="6666" width="5" style="82" customWidth="1"/>
    <col min="6667" max="6667" width="7.28515625" style="82" customWidth="1"/>
    <col min="6668" max="6668" width="7.7109375" style="82" customWidth="1"/>
    <col min="6669" max="6669" width="6.85546875" style="82" customWidth="1"/>
    <col min="6670" max="6670" width="25.7109375" style="82" customWidth="1"/>
    <col min="6671" max="6913" width="9.140625" style="82"/>
    <col min="6914" max="6914" width="4.5703125" style="82" customWidth="1"/>
    <col min="6915" max="6915" width="21.7109375" style="82" customWidth="1"/>
    <col min="6916" max="6916" width="15.140625" style="82" customWidth="1"/>
    <col min="6917" max="6917" width="11.28515625" style="82" customWidth="1"/>
    <col min="6918" max="6918" width="11.5703125" style="82" customWidth="1"/>
    <col min="6919" max="6919" width="14.28515625" style="82" customWidth="1"/>
    <col min="6920" max="6920" width="6.42578125" style="82" customWidth="1"/>
    <col min="6921" max="6921" width="6.7109375" style="82" customWidth="1"/>
    <col min="6922" max="6922" width="5" style="82" customWidth="1"/>
    <col min="6923" max="6923" width="7.28515625" style="82" customWidth="1"/>
    <col min="6924" max="6924" width="7.7109375" style="82" customWidth="1"/>
    <col min="6925" max="6925" width="6.85546875" style="82" customWidth="1"/>
    <col min="6926" max="6926" width="25.7109375" style="82" customWidth="1"/>
    <col min="6927" max="7169" width="9.140625" style="82"/>
    <col min="7170" max="7170" width="4.5703125" style="82" customWidth="1"/>
    <col min="7171" max="7171" width="21.7109375" style="82" customWidth="1"/>
    <col min="7172" max="7172" width="15.140625" style="82" customWidth="1"/>
    <col min="7173" max="7173" width="11.28515625" style="82" customWidth="1"/>
    <col min="7174" max="7174" width="11.5703125" style="82" customWidth="1"/>
    <col min="7175" max="7175" width="14.28515625" style="82" customWidth="1"/>
    <col min="7176" max="7176" width="6.42578125" style="82" customWidth="1"/>
    <col min="7177" max="7177" width="6.7109375" style="82" customWidth="1"/>
    <col min="7178" max="7178" width="5" style="82" customWidth="1"/>
    <col min="7179" max="7179" width="7.28515625" style="82" customWidth="1"/>
    <col min="7180" max="7180" width="7.7109375" style="82" customWidth="1"/>
    <col min="7181" max="7181" width="6.85546875" style="82" customWidth="1"/>
    <col min="7182" max="7182" width="25.7109375" style="82" customWidth="1"/>
    <col min="7183" max="7425" width="9.140625" style="82"/>
    <col min="7426" max="7426" width="4.5703125" style="82" customWidth="1"/>
    <col min="7427" max="7427" width="21.7109375" style="82" customWidth="1"/>
    <col min="7428" max="7428" width="15.140625" style="82" customWidth="1"/>
    <col min="7429" max="7429" width="11.28515625" style="82" customWidth="1"/>
    <col min="7430" max="7430" width="11.5703125" style="82" customWidth="1"/>
    <col min="7431" max="7431" width="14.28515625" style="82" customWidth="1"/>
    <col min="7432" max="7432" width="6.42578125" style="82" customWidth="1"/>
    <col min="7433" max="7433" width="6.7109375" style="82" customWidth="1"/>
    <col min="7434" max="7434" width="5" style="82" customWidth="1"/>
    <col min="7435" max="7435" width="7.28515625" style="82" customWidth="1"/>
    <col min="7436" max="7436" width="7.7109375" style="82" customWidth="1"/>
    <col min="7437" max="7437" width="6.85546875" style="82" customWidth="1"/>
    <col min="7438" max="7438" width="25.7109375" style="82" customWidth="1"/>
    <col min="7439" max="7681" width="9.140625" style="82"/>
    <col min="7682" max="7682" width="4.5703125" style="82" customWidth="1"/>
    <col min="7683" max="7683" width="21.7109375" style="82" customWidth="1"/>
    <col min="7684" max="7684" width="15.140625" style="82" customWidth="1"/>
    <col min="7685" max="7685" width="11.28515625" style="82" customWidth="1"/>
    <col min="7686" max="7686" width="11.5703125" style="82" customWidth="1"/>
    <col min="7687" max="7687" width="14.28515625" style="82" customWidth="1"/>
    <col min="7688" max="7688" width="6.42578125" style="82" customWidth="1"/>
    <col min="7689" max="7689" width="6.7109375" style="82" customWidth="1"/>
    <col min="7690" max="7690" width="5" style="82" customWidth="1"/>
    <col min="7691" max="7691" width="7.28515625" style="82" customWidth="1"/>
    <col min="7692" max="7692" width="7.7109375" style="82" customWidth="1"/>
    <col min="7693" max="7693" width="6.85546875" style="82" customWidth="1"/>
    <col min="7694" max="7694" width="25.7109375" style="82" customWidth="1"/>
    <col min="7695" max="7937" width="9.140625" style="82"/>
    <col min="7938" max="7938" width="4.5703125" style="82" customWidth="1"/>
    <col min="7939" max="7939" width="21.7109375" style="82" customWidth="1"/>
    <col min="7940" max="7940" width="15.140625" style="82" customWidth="1"/>
    <col min="7941" max="7941" width="11.28515625" style="82" customWidth="1"/>
    <col min="7942" max="7942" width="11.5703125" style="82" customWidth="1"/>
    <col min="7943" max="7943" width="14.28515625" style="82" customWidth="1"/>
    <col min="7944" max="7944" width="6.42578125" style="82" customWidth="1"/>
    <col min="7945" max="7945" width="6.7109375" style="82" customWidth="1"/>
    <col min="7946" max="7946" width="5" style="82" customWidth="1"/>
    <col min="7947" max="7947" width="7.28515625" style="82" customWidth="1"/>
    <col min="7948" max="7948" width="7.7109375" style="82" customWidth="1"/>
    <col min="7949" max="7949" width="6.85546875" style="82" customWidth="1"/>
    <col min="7950" max="7950" width="25.7109375" style="82" customWidth="1"/>
    <col min="7951" max="8193" width="9.140625" style="82"/>
    <col min="8194" max="8194" width="4.5703125" style="82" customWidth="1"/>
    <col min="8195" max="8195" width="21.7109375" style="82" customWidth="1"/>
    <col min="8196" max="8196" width="15.140625" style="82" customWidth="1"/>
    <col min="8197" max="8197" width="11.28515625" style="82" customWidth="1"/>
    <col min="8198" max="8198" width="11.5703125" style="82" customWidth="1"/>
    <col min="8199" max="8199" width="14.28515625" style="82" customWidth="1"/>
    <col min="8200" max="8200" width="6.42578125" style="82" customWidth="1"/>
    <col min="8201" max="8201" width="6.7109375" style="82" customWidth="1"/>
    <col min="8202" max="8202" width="5" style="82" customWidth="1"/>
    <col min="8203" max="8203" width="7.28515625" style="82" customWidth="1"/>
    <col min="8204" max="8204" width="7.7109375" style="82" customWidth="1"/>
    <col min="8205" max="8205" width="6.85546875" style="82" customWidth="1"/>
    <col min="8206" max="8206" width="25.7109375" style="82" customWidth="1"/>
    <col min="8207" max="8449" width="9.140625" style="82"/>
    <col min="8450" max="8450" width="4.5703125" style="82" customWidth="1"/>
    <col min="8451" max="8451" width="21.7109375" style="82" customWidth="1"/>
    <col min="8452" max="8452" width="15.140625" style="82" customWidth="1"/>
    <col min="8453" max="8453" width="11.28515625" style="82" customWidth="1"/>
    <col min="8454" max="8454" width="11.5703125" style="82" customWidth="1"/>
    <col min="8455" max="8455" width="14.28515625" style="82" customWidth="1"/>
    <col min="8456" max="8456" width="6.42578125" style="82" customWidth="1"/>
    <col min="8457" max="8457" width="6.7109375" style="82" customWidth="1"/>
    <col min="8458" max="8458" width="5" style="82" customWidth="1"/>
    <col min="8459" max="8459" width="7.28515625" style="82" customWidth="1"/>
    <col min="8460" max="8460" width="7.7109375" style="82" customWidth="1"/>
    <col min="8461" max="8461" width="6.85546875" style="82" customWidth="1"/>
    <col min="8462" max="8462" width="25.7109375" style="82" customWidth="1"/>
    <col min="8463" max="8705" width="9.140625" style="82"/>
    <col min="8706" max="8706" width="4.5703125" style="82" customWidth="1"/>
    <col min="8707" max="8707" width="21.7109375" style="82" customWidth="1"/>
    <col min="8708" max="8708" width="15.140625" style="82" customWidth="1"/>
    <col min="8709" max="8709" width="11.28515625" style="82" customWidth="1"/>
    <col min="8710" max="8710" width="11.5703125" style="82" customWidth="1"/>
    <col min="8711" max="8711" width="14.28515625" style="82" customWidth="1"/>
    <col min="8712" max="8712" width="6.42578125" style="82" customWidth="1"/>
    <col min="8713" max="8713" width="6.7109375" style="82" customWidth="1"/>
    <col min="8714" max="8714" width="5" style="82" customWidth="1"/>
    <col min="8715" max="8715" width="7.28515625" style="82" customWidth="1"/>
    <col min="8716" max="8716" width="7.7109375" style="82" customWidth="1"/>
    <col min="8717" max="8717" width="6.85546875" style="82" customWidth="1"/>
    <col min="8718" max="8718" width="25.7109375" style="82" customWidth="1"/>
    <col min="8719" max="8961" width="9.140625" style="82"/>
    <col min="8962" max="8962" width="4.5703125" style="82" customWidth="1"/>
    <col min="8963" max="8963" width="21.7109375" style="82" customWidth="1"/>
    <col min="8964" max="8964" width="15.140625" style="82" customWidth="1"/>
    <col min="8965" max="8965" width="11.28515625" style="82" customWidth="1"/>
    <col min="8966" max="8966" width="11.5703125" style="82" customWidth="1"/>
    <col min="8967" max="8967" width="14.28515625" style="82" customWidth="1"/>
    <col min="8968" max="8968" width="6.42578125" style="82" customWidth="1"/>
    <col min="8969" max="8969" width="6.7109375" style="82" customWidth="1"/>
    <col min="8970" max="8970" width="5" style="82" customWidth="1"/>
    <col min="8971" max="8971" width="7.28515625" style="82" customWidth="1"/>
    <col min="8972" max="8972" width="7.7109375" style="82" customWidth="1"/>
    <col min="8973" max="8973" width="6.85546875" style="82" customWidth="1"/>
    <col min="8974" max="8974" width="25.7109375" style="82" customWidth="1"/>
    <col min="8975" max="9217" width="9.140625" style="82"/>
    <col min="9218" max="9218" width="4.5703125" style="82" customWidth="1"/>
    <col min="9219" max="9219" width="21.7109375" style="82" customWidth="1"/>
    <col min="9220" max="9220" width="15.140625" style="82" customWidth="1"/>
    <col min="9221" max="9221" width="11.28515625" style="82" customWidth="1"/>
    <col min="9222" max="9222" width="11.5703125" style="82" customWidth="1"/>
    <col min="9223" max="9223" width="14.28515625" style="82" customWidth="1"/>
    <col min="9224" max="9224" width="6.42578125" style="82" customWidth="1"/>
    <col min="9225" max="9225" width="6.7109375" style="82" customWidth="1"/>
    <col min="9226" max="9226" width="5" style="82" customWidth="1"/>
    <col min="9227" max="9227" width="7.28515625" style="82" customWidth="1"/>
    <col min="9228" max="9228" width="7.7109375" style="82" customWidth="1"/>
    <col min="9229" max="9229" width="6.85546875" style="82" customWidth="1"/>
    <col min="9230" max="9230" width="25.7109375" style="82" customWidth="1"/>
    <col min="9231" max="9473" width="9.140625" style="82"/>
    <col min="9474" max="9474" width="4.5703125" style="82" customWidth="1"/>
    <col min="9475" max="9475" width="21.7109375" style="82" customWidth="1"/>
    <col min="9476" max="9476" width="15.140625" style="82" customWidth="1"/>
    <col min="9477" max="9477" width="11.28515625" style="82" customWidth="1"/>
    <col min="9478" max="9478" width="11.5703125" style="82" customWidth="1"/>
    <col min="9479" max="9479" width="14.28515625" style="82" customWidth="1"/>
    <col min="9480" max="9480" width="6.42578125" style="82" customWidth="1"/>
    <col min="9481" max="9481" width="6.7109375" style="82" customWidth="1"/>
    <col min="9482" max="9482" width="5" style="82" customWidth="1"/>
    <col min="9483" max="9483" width="7.28515625" style="82" customWidth="1"/>
    <col min="9484" max="9484" width="7.7109375" style="82" customWidth="1"/>
    <col min="9485" max="9485" width="6.85546875" style="82" customWidth="1"/>
    <col min="9486" max="9486" width="25.7109375" style="82" customWidth="1"/>
    <col min="9487" max="9729" width="9.140625" style="82"/>
    <col min="9730" max="9730" width="4.5703125" style="82" customWidth="1"/>
    <col min="9731" max="9731" width="21.7109375" style="82" customWidth="1"/>
    <col min="9732" max="9732" width="15.140625" style="82" customWidth="1"/>
    <col min="9733" max="9733" width="11.28515625" style="82" customWidth="1"/>
    <col min="9734" max="9734" width="11.5703125" style="82" customWidth="1"/>
    <col min="9735" max="9735" width="14.28515625" style="82" customWidth="1"/>
    <col min="9736" max="9736" width="6.42578125" style="82" customWidth="1"/>
    <col min="9737" max="9737" width="6.7109375" style="82" customWidth="1"/>
    <col min="9738" max="9738" width="5" style="82" customWidth="1"/>
    <col min="9739" max="9739" width="7.28515625" style="82" customWidth="1"/>
    <col min="9740" max="9740" width="7.7109375" style="82" customWidth="1"/>
    <col min="9741" max="9741" width="6.85546875" style="82" customWidth="1"/>
    <col min="9742" max="9742" width="25.7109375" style="82" customWidth="1"/>
    <col min="9743" max="9985" width="9.140625" style="82"/>
    <col min="9986" max="9986" width="4.5703125" style="82" customWidth="1"/>
    <col min="9987" max="9987" width="21.7109375" style="82" customWidth="1"/>
    <col min="9988" max="9988" width="15.140625" style="82" customWidth="1"/>
    <col min="9989" max="9989" width="11.28515625" style="82" customWidth="1"/>
    <col min="9990" max="9990" width="11.5703125" style="82" customWidth="1"/>
    <col min="9991" max="9991" width="14.28515625" style="82" customWidth="1"/>
    <col min="9992" max="9992" width="6.42578125" style="82" customWidth="1"/>
    <col min="9993" max="9993" width="6.7109375" style="82" customWidth="1"/>
    <col min="9994" max="9994" width="5" style="82" customWidth="1"/>
    <col min="9995" max="9995" width="7.28515625" style="82" customWidth="1"/>
    <col min="9996" max="9996" width="7.7109375" style="82" customWidth="1"/>
    <col min="9997" max="9997" width="6.85546875" style="82" customWidth="1"/>
    <col min="9998" max="9998" width="25.7109375" style="82" customWidth="1"/>
    <col min="9999" max="10241" width="9.140625" style="82"/>
    <col min="10242" max="10242" width="4.5703125" style="82" customWidth="1"/>
    <col min="10243" max="10243" width="21.7109375" style="82" customWidth="1"/>
    <col min="10244" max="10244" width="15.140625" style="82" customWidth="1"/>
    <col min="10245" max="10245" width="11.28515625" style="82" customWidth="1"/>
    <col min="10246" max="10246" width="11.5703125" style="82" customWidth="1"/>
    <col min="10247" max="10247" width="14.28515625" style="82" customWidth="1"/>
    <col min="10248" max="10248" width="6.42578125" style="82" customWidth="1"/>
    <col min="10249" max="10249" width="6.7109375" style="82" customWidth="1"/>
    <col min="10250" max="10250" width="5" style="82" customWidth="1"/>
    <col min="10251" max="10251" width="7.28515625" style="82" customWidth="1"/>
    <col min="10252" max="10252" width="7.7109375" style="82" customWidth="1"/>
    <col min="10253" max="10253" width="6.85546875" style="82" customWidth="1"/>
    <col min="10254" max="10254" width="25.7109375" style="82" customWidth="1"/>
    <col min="10255" max="10497" width="9.140625" style="82"/>
    <col min="10498" max="10498" width="4.5703125" style="82" customWidth="1"/>
    <col min="10499" max="10499" width="21.7109375" style="82" customWidth="1"/>
    <col min="10500" max="10500" width="15.140625" style="82" customWidth="1"/>
    <col min="10501" max="10501" width="11.28515625" style="82" customWidth="1"/>
    <col min="10502" max="10502" width="11.5703125" style="82" customWidth="1"/>
    <col min="10503" max="10503" width="14.28515625" style="82" customWidth="1"/>
    <col min="10504" max="10504" width="6.42578125" style="82" customWidth="1"/>
    <col min="10505" max="10505" width="6.7109375" style="82" customWidth="1"/>
    <col min="10506" max="10506" width="5" style="82" customWidth="1"/>
    <col min="10507" max="10507" width="7.28515625" style="82" customWidth="1"/>
    <col min="10508" max="10508" width="7.7109375" style="82" customWidth="1"/>
    <col min="10509" max="10509" width="6.85546875" style="82" customWidth="1"/>
    <col min="10510" max="10510" width="25.7109375" style="82" customWidth="1"/>
    <col min="10511" max="10753" width="9.140625" style="82"/>
    <col min="10754" max="10754" width="4.5703125" style="82" customWidth="1"/>
    <col min="10755" max="10755" width="21.7109375" style="82" customWidth="1"/>
    <col min="10756" max="10756" width="15.140625" style="82" customWidth="1"/>
    <col min="10757" max="10757" width="11.28515625" style="82" customWidth="1"/>
    <col min="10758" max="10758" width="11.5703125" style="82" customWidth="1"/>
    <col min="10759" max="10759" width="14.28515625" style="82" customWidth="1"/>
    <col min="10760" max="10760" width="6.42578125" style="82" customWidth="1"/>
    <col min="10761" max="10761" width="6.7109375" style="82" customWidth="1"/>
    <col min="10762" max="10762" width="5" style="82" customWidth="1"/>
    <col min="10763" max="10763" width="7.28515625" style="82" customWidth="1"/>
    <col min="10764" max="10764" width="7.7109375" style="82" customWidth="1"/>
    <col min="10765" max="10765" width="6.85546875" style="82" customWidth="1"/>
    <col min="10766" max="10766" width="25.7109375" style="82" customWidth="1"/>
    <col min="10767" max="11009" width="9.140625" style="82"/>
    <col min="11010" max="11010" width="4.5703125" style="82" customWidth="1"/>
    <col min="11011" max="11011" width="21.7109375" style="82" customWidth="1"/>
    <col min="11012" max="11012" width="15.140625" style="82" customWidth="1"/>
    <col min="11013" max="11013" width="11.28515625" style="82" customWidth="1"/>
    <col min="11014" max="11014" width="11.5703125" style="82" customWidth="1"/>
    <col min="11015" max="11015" width="14.28515625" style="82" customWidth="1"/>
    <col min="11016" max="11016" width="6.42578125" style="82" customWidth="1"/>
    <col min="11017" max="11017" width="6.7109375" style="82" customWidth="1"/>
    <col min="11018" max="11018" width="5" style="82" customWidth="1"/>
    <col min="11019" max="11019" width="7.28515625" style="82" customWidth="1"/>
    <col min="11020" max="11020" width="7.7109375" style="82" customWidth="1"/>
    <col min="11021" max="11021" width="6.85546875" style="82" customWidth="1"/>
    <col min="11022" max="11022" width="25.7109375" style="82" customWidth="1"/>
    <col min="11023" max="11265" width="9.140625" style="82"/>
    <col min="11266" max="11266" width="4.5703125" style="82" customWidth="1"/>
    <col min="11267" max="11267" width="21.7109375" style="82" customWidth="1"/>
    <col min="11268" max="11268" width="15.140625" style="82" customWidth="1"/>
    <col min="11269" max="11269" width="11.28515625" style="82" customWidth="1"/>
    <col min="11270" max="11270" width="11.5703125" style="82" customWidth="1"/>
    <col min="11271" max="11271" width="14.28515625" style="82" customWidth="1"/>
    <col min="11272" max="11272" width="6.42578125" style="82" customWidth="1"/>
    <col min="11273" max="11273" width="6.7109375" style="82" customWidth="1"/>
    <col min="11274" max="11274" width="5" style="82" customWidth="1"/>
    <col min="11275" max="11275" width="7.28515625" style="82" customWidth="1"/>
    <col min="11276" max="11276" width="7.7109375" style="82" customWidth="1"/>
    <col min="11277" max="11277" width="6.85546875" style="82" customWidth="1"/>
    <col min="11278" max="11278" width="25.7109375" style="82" customWidth="1"/>
    <col min="11279" max="11521" width="9.140625" style="82"/>
    <col min="11522" max="11522" width="4.5703125" style="82" customWidth="1"/>
    <col min="11523" max="11523" width="21.7109375" style="82" customWidth="1"/>
    <col min="11524" max="11524" width="15.140625" style="82" customWidth="1"/>
    <col min="11525" max="11525" width="11.28515625" style="82" customWidth="1"/>
    <col min="11526" max="11526" width="11.5703125" style="82" customWidth="1"/>
    <col min="11527" max="11527" width="14.28515625" style="82" customWidth="1"/>
    <col min="11528" max="11528" width="6.42578125" style="82" customWidth="1"/>
    <col min="11529" max="11529" width="6.7109375" style="82" customWidth="1"/>
    <col min="11530" max="11530" width="5" style="82" customWidth="1"/>
    <col min="11531" max="11531" width="7.28515625" style="82" customWidth="1"/>
    <col min="11532" max="11532" width="7.7109375" style="82" customWidth="1"/>
    <col min="11533" max="11533" width="6.85546875" style="82" customWidth="1"/>
    <col min="11534" max="11534" width="25.7109375" style="82" customWidth="1"/>
    <col min="11535" max="11777" width="9.140625" style="82"/>
    <col min="11778" max="11778" width="4.5703125" style="82" customWidth="1"/>
    <col min="11779" max="11779" width="21.7109375" style="82" customWidth="1"/>
    <col min="11780" max="11780" width="15.140625" style="82" customWidth="1"/>
    <col min="11781" max="11781" width="11.28515625" style="82" customWidth="1"/>
    <col min="11782" max="11782" width="11.5703125" style="82" customWidth="1"/>
    <col min="11783" max="11783" width="14.28515625" style="82" customWidth="1"/>
    <col min="11784" max="11784" width="6.42578125" style="82" customWidth="1"/>
    <col min="11785" max="11785" width="6.7109375" style="82" customWidth="1"/>
    <col min="11786" max="11786" width="5" style="82" customWidth="1"/>
    <col min="11787" max="11787" width="7.28515625" style="82" customWidth="1"/>
    <col min="11788" max="11788" width="7.7109375" style="82" customWidth="1"/>
    <col min="11789" max="11789" width="6.85546875" style="82" customWidth="1"/>
    <col min="11790" max="11790" width="25.7109375" style="82" customWidth="1"/>
    <col min="11791" max="12033" width="9.140625" style="82"/>
    <col min="12034" max="12034" width="4.5703125" style="82" customWidth="1"/>
    <col min="12035" max="12035" width="21.7109375" style="82" customWidth="1"/>
    <col min="12036" max="12036" width="15.140625" style="82" customWidth="1"/>
    <col min="12037" max="12037" width="11.28515625" style="82" customWidth="1"/>
    <col min="12038" max="12038" width="11.5703125" style="82" customWidth="1"/>
    <col min="12039" max="12039" width="14.28515625" style="82" customWidth="1"/>
    <col min="12040" max="12040" width="6.42578125" style="82" customWidth="1"/>
    <col min="12041" max="12041" width="6.7109375" style="82" customWidth="1"/>
    <col min="12042" max="12042" width="5" style="82" customWidth="1"/>
    <col min="12043" max="12043" width="7.28515625" style="82" customWidth="1"/>
    <col min="12044" max="12044" width="7.7109375" style="82" customWidth="1"/>
    <col min="12045" max="12045" width="6.85546875" style="82" customWidth="1"/>
    <col min="12046" max="12046" width="25.7109375" style="82" customWidth="1"/>
    <col min="12047" max="12289" width="9.140625" style="82"/>
    <col min="12290" max="12290" width="4.5703125" style="82" customWidth="1"/>
    <col min="12291" max="12291" width="21.7109375" style="82" customWidth="1"/>
    <col min="12292" max="12292" width="15.140625" style="82" customWidth="1"/>
    <col min="12293" max="12293" width="11.28515625" style="82" customWidth="1"/>
    <col min="12294" max="12294" width="11.5703125" style="82" customWidth="1"/>
    <col min="12295" max="12295" width="14.28515625" style="82" customWidth="1"/>
    <col min="12296" max="12296" width="6.42578125" style="82" customWidth="1"/>
    <col min="12297" max="12297" width="6.7109375" style="82" customWidth="1"/>
    <col min="12298" max="12298" width="5" style="82" customWidth="1"/>
    <col min="12299" max="12299" width="7.28515625" style="82" customWidth="1"/>
    <col min="12300" max="12300" width="7.7109375" style="82" customWidth="1"/>
    <col min="12301" max="12301" width="6.85546875" style="82" customWidth="1"/>
    <col min="12302" max="12302" width="25.7109375" style="82" customWidth="1"/>
    <col min="12303" max="12545" width="9.140625" style="82"/>
    <col min="12546" max="12546" width="4.5703125" style="82" customWidth="1"/>
    <col min="12547" max="12547" width="21.7109375" style="82" customWidth="1"/>
    <col min="12548" max="12548" width="15.140625" style="82" customWidth="1"/>
    <col min="12549" max="12549" width="11.28515625" style="82" customWidth="1"/>
    <col min="12550" max="12550" width="11.5703125" style="82" customWidth="1"/>
    <col min="12551" max="12551" width="14.28515625" style="82" customWidth="1"/>
    <col min="12552" max="12552" width="6.42578125" style="82" customWidth="1"/>
    <col min="12553" max="12553" width="6.7109375" style="82" customWidth="1"/>
    <col min="12554" max="12554" width="5" style="82" customWidth="1"/>
    <col min="12555" max="12555" width="7.28515625" style="82" customWidth="1"/>
    <col min="12556" max="12556" width="7.7109375" style="82" customWidth="1"/>
    <col min="12557" max="12557" width="6.85546875" style="82" customWidth="1"/>
    <col min="12558" max="12558" width="25.7109375" style="82" customWidth="1"/>
    <col min="12559" max="12801" width="9.140625" style="82"/>
    <col min="12802" max="12802" width="4.5703125" style="82" customWidth="1"/>
    <col min="12803" max="12803" width="21.7109375" style="82" customWidth="1"/>
    <col min="12804" max="12804" width="15.140625" style="82" customWidth="1"/>
    <col min="12805" max="12805" width="11.28515625" style="82" customWidth="1"/>
    <col min="12806" max="12806" width="11.5703125" style="82" customWidth="1"/>
    <col min="12807" max="12807" width="14.28515625" style="82" customWidth="1"/>
    <col min="12808" max="12808" width="6.42578125" style="82" customWidth="1"/>
    <col min="12809" max="12809" width="6.7109375" style="82" customWidth="1"/>
    <col min="12810" max="12810" width="5" style="82" customWidth="1"/>
    <col min="12811" max="12811" width="7.28515625" style="82" customWidth="1"/>
    <col min="12812" max="12812" width="7.7109375" style="82" customWidth="1"/>
    <col min="12813" max="12813" width="6.85546875" style="82" customWidth="1"/>
    <col min="12814" max="12814" width="25.7109375" style="82" customWidth="1"/>
    <col min="12815" max="13057" width="9.140625" style="82"/>
    <col min="13058" max="13058" width="4.5703125" style="82" customWidth="1"/>
    <col min="13059" max="13059" width="21.7109375" style="82" customWidth="1"/>
    <col min="13060" max="13060" width="15.140625" style="82" customWidth="1"/>
    <col min="13061" max="13061" width="11.28515625" style="82" customWidth="1"/>
    <col min="13062" max="13062" width="11.5703125" style="82" customWidth="1"/>
    <col min="13063" max="13063" width="14.28515625" style="82" customWidth="1"/>
    <col min="13064" max="13064" width="6.42578125" style="82" customWidth="1"/>
    <col min="13065" max="13065" width="6.7109375" style="82" customWidth="1"/>
    <col min="13066" max="13066" width="5" style="82" customWidth="1"/>
    <col min="13067" max="13067" width="7.28515625" style="82" customWidth="1"/>
    <col min="13068" max="13068" width="7.7109375" style="82" customWidth="1"/>
    <col min="13069" max="13069" width="6.85546875" style="82" customWidth="1"/>
    <col min="13070" max="13070" width="25.7109375" style="82" customWidth="1"/>
    <col min="13071" max="13313" width="9.140625" style="82"/>
    <col min="13314" max="13314" width="4.5703125" style="82" customWidth="1"/>
    <col min="13315" max="13315" width="21.7109375" style="82" customWidth="1"/>
    <col min="13316" max="13316" width="15.140625" style="82" customWidth="1"/>
    <col min="13317" max="13317" width="11.28515625" style="82" customWidth="1"/>
    <col min="13318" max="13318" width="11.5703125" style="82" customWidth="1"/>
    <col min="13319" max="13319" width="14.28515625" style="82" customWidth="1"/>
    <col min="13320" max="13320" width="6.42578125" style="82" customWidth="1"/>
    <col min="13321" max="13321" width="6.7109375" style="82" customWidth="1"/>
    <col min="13322" max="13322" width="5" style="82" customWidth="1"/>
    <col min="13323" max="13323" width="7.28515625" style="82" customWidth="1"/>
    <col min="13324" max="13324" width="7.7109375" style="82" customWidth="1"/>
    <col min="13325" max="13325" width="6.85546875" style="82" customWidth="1"/>
    <col min="13326" max="13326" width="25.7109375" style="82" customWidth="1"/>
    <col min="13327" max="13569" width="9.140625" style="82"/>
    <col min="13570" max="13570" width="4.5703125" style="82" customWidth="1"/>
    <col min="13571" max="13571" width="21.7109375" style="82" customWidth="1"/>
    <col min="13572" max="13572" width="15.140625" style="82" customWidth="1"/>
    <col min="13573" max="13573" width="11.28515625" style="82" customWidth="1"/>
    <col min="13574" max="13574" width="11.5703125" style="82" customWidth="1"/>
    <col min="13575" max="13575" width="14.28515625" style="82" customWidth="1"/>
    <col min="13576" max="13576" width="6.42578125" style="82" customWidth="1"/>
    <col min="13577" max="13577" width="6.7109375" style="82" customWidth="1"/>
    <col min="13578" max="13578" width="5" style="82" customWidth="1"/>
    <col min="13579" max="13579" width="7.28515625" style="82" customWidth="1"/>
    <col min="13580" max="13580" width="7.7109375" style="82" customWidth="1"/>
    <col min="13581" max="13581" width="6.85546875" style="82" customWidth="1"/>
    <col min="13582" max="13582" width="25.7109375" style="82" customWidth="1"/>
    <col min="13583" max="13825" width="9.140625" style="82"/>
    <col min="13826" max="13826" width="4.5703125" style="82" customWidth="1"/>
    <col min="13827" max="13827" width="21.7109375" style="82" customWidth="1"/>
    <col min="13828" max="13828" width="15.140625" style="82" customWidth="1"/>
    <col min="13829" max="13829" width="11.28515625" style="82" customWidth="1"/>
    <col min="13830" max="13830" width="11.5703125" style="82" customWidth="1"/>
    <col min="13831" max="13831" width="14.28515625" style="82" customWidth="1"/>
    <col min="13832" max="13832" width="6.42578125" style="82" customWidth="1"/>
    <col min="13833" max="13833" width="6.7109375" style="82" customWidth="1"/>
    <col min="13834" max="13834" width="5" style="82" customWidth="1"/>
    <col min="13835" max="13835" width="7.28515625" style="82" customWidth="1"/>
    <col min="13836" max="13836" width="7.7109375" style="82" customWidth="1"/>
    <col min="13837" max="13837" width="6.85546875" style="82" customWidth="1"/>
    <col min="13838" max="13838" width="25.7109375" style="82" customWidth="1"/>
    <col min="13839" max="14081" width="9.140625" style="82"/>
    <col min="14082" max="14082" width="4.5703125" style="82" customWidth="1"/>
    <col min="14083" max="14083" width="21.7109375" style="82" customWidth="1"/>
    <col min="14084" max="14084" width="15.140625" style="82" customWidth="1"/>
    <col min="14085" max="14085" width="11.28515625" style="82" customWidth="1"/>
    <col min="14086" max="14086" width="11.5703125" style="82" customWidth="1"/>
    <col min="14087" max="14087" width="14.28515625" style="82" customWidth="1"/>
    <col min="14088" max="14088" width="6.42578125" style="82" customWidth="1"/>
    <col min="14089" max="14089" width="6.7109375" style="82" customWidth="1"/>
    <col min="14090" max="14090" width="5" style="82" customWidth="1"/>
    <col min="14091" max="14091" width="7.28515625" style="82" customWidth="1"/>
    <col min="14092" max="14092" width="7.7109375" style="82" customWidth="1"/>
    <col min="14093" max="14093" width="6.85546875" style="82" customWidth="1"/>
    <col min="14094" max="14094" width="25.7109375" style="82" customWidth="1"/>
    <col min="14095" max="14337" width="9.140625" style="82"/>
    <col min="14338" max="14338" width="4.5703125" style="82" customWidth="1"/>
    <col min="14339" max="14339" width="21.7109375" style="82" customWidth="1"/>
    <col min="14340" max="14340" width="15.140625" style="82" customWidth="1"/>
    <col min="14341" max="14341" width="11.28515625" style="82" customWidth="1"/>
    <col min="14342" max="14342" width="11.5703125" style="82" customWidth="1"/>
    <col min="14343" max="14343" width="14.28515625" style="82" customWidth="1"/>
    <col min="14344" max="14344" width="6.42578125" style="82" customWidth="1"/>
    <col min="14345" max="14345" width="6.7109375" style="82" customWidth="1"/>
    <col min="14346" max="14346" width="5" style="82" customWidth="1"/>
    <col min="14347" max="14347" width="7.28515625" style="82" customWidth="1"/>
    <col min="14348" max="14348" width="7.7109375" style="82" customWidth="1"/>
    <col min="14349" max="14349" width="6.85546875" style="82" customWidth="1"/>
    <col min="14350" max="14350" width="25.7109375" style="82" customWidth="1"/>
    <col min="14351" max="14593" width="9.140625" style="82"/>
    <col min="14594" max="14594" width="4.5703125" style="82" customWidth="1"/>
    <col min="14595" max="14595" width="21.7109375" style="82" customWidth="1"/>
    <col min="14596" max="14596" width="15.140625" style="82" customWidth="1"/>
    <col min="14597" max="14597" width="11.28515625" style="82" customWidth="1"/>
    <col min="14598" max="14598" width="11.5703125" style="82" customWidth="1"/>
    <col min="14599" max="14599" width="14.28515625" style="82" customWidth="1"/>
    <col min="14600" max="14600" width="6.42578125" style="82" customWidth="1"/>
    <col min="14601" max="14601" width="6.7109375" style="82" customWidth="1"/>
    <col min="14602" max="14602" width="5" style="82" customWidth="1"/>
    <col min="14603" max="14603" width="7.28515625" style="82" customWidth="1"/>
    <col min="14604" max="14604" width="7.7109375" style="82" customWidth="1"/>
    <col min="14605" max="14605" width="6.85546875" style="82" customWidth="1"/>
    <col min="14606" max="14606" width="25.7109375" style="82" customWidth="1"/>
    <col min="14607" max="14849" width="9.140625" style="82"/>
    <col min="14850" max="14850" width="4.5703125" style="82" customWidth="1"/>
    <col min="14851" max="14851" width="21.7109375" style="82" customWidth="1"/>
    <col min="14852" max="14852" width="15.140625" style="82" customWidth="1"/>
    <col min="14853" max="14853" width="11.28515625" style="82" customWidth="1"/>
    <col min="14854" max="14854" width="11.5703125" style="82" customWidth="1"/>
    <col min="14855" max="14855" width="14.28515625" style="82" customWidth="1"/>
    <col min="14856" max="14856" width="6.42578125" style="82" customWidth="1"/>
    <col min="14857" max="14857" width="6.7109375" style="82" customWidth="1"/>
    <col min="14858" max="14858" width="5" style="82" customWidth="1"/>
    <col min="14859" max="14859" width="7.28515625" style="82" customWidth="1"/>
    <col min="14860" max="14860" width="7.7109375" style="82" customWidth="1"/>
    <col min="14861" max="14861" width="6.85546875" style="82" customWidth="1"/>
    <col min="14862" max="14862" width="25.7109375" style="82" customWidth="1"/>
    <col min="14863" max="15105" width="9.140625" style="82"/>
    <col min="15106" max="15106" width="4.5703125" style="82" customWidth="1"/>
    <col min="15107" max="15107" width="21.7109375" style="82" customWidth="1"/>
    <col min="15108" max="15108" width="15.140625" style="82" customWidth="1"/>
    <col min="15109" max="15109" width="11.28515625" style="82" customWidth="1"/>
    <col min="15110" max="15110" width="11.5703125" style="82" customWidth="1"/>
    <col min="15111" max="15111" width="14.28515625" style="82" customWidth="1"/>
    <col min="15112" max="15112" width="6.42578125" style="82" customWidth="1"/>
    <col min="15113" max="15113" width="6.7109375" style="82" customWidth="1"/>
    <col min="15114" max="15114" width="5" style="82" customWidth="1"/>
    <col min="15115" max="15115" width="7.28515625" style="82" customWidth="1"/>
    <col min="15116" max="15116" width="7.7109375" style="82" customWidth="1"/>
    <col min="15117" max="15117" width="6.85546875" style="82" customWidth="1"/>
    <col min="15118" max="15118" width="25.7109375" style="82" customWidth="1"/>
    <col min="15119" max="15361" width="9.140625" style="82"/>
    <col min="15362" max="15362" width="4.5703125" style="82" customWidth="1"/>
    <col min="15363" max="15363" width="21.7109375" style="82" customWidth="1"/>
    <col min="15364" max="15364" width="15.140625" style="82" customWidth="1"/>
    <col min="15365" max="15365" width="11.28515625" style="82" customWidth="1"/>
    <col min="15366" max="15366" width="11.5703125" style="82" customWidth="1"/>
    <col min="15367" max="15367" width="14.28515625" style="82" customWidth="1"/>
    <col min="15368" max="15368" width="6.42578125" style="82" customWidth="1"/>
    <col min="15369" max="15369" width="6.7109375" style="82" customWidth="1"/>
    <col min="15370" max="15370" width="5" style="82" customWidth="1"/>
    <col min="15371" max="15371" width="7.28515625" style="82" customWidth="1"/>
    <col min="15372" max="15372" width="7.7109375" style="82" customWidth="1"/>
    <col min="15373" max="15373" width="6.85546875" style="82" customWidth="1"/>
    <col min="15374" max="15374" width="25.7109375" style="82" customWidth="1"/>
    <col min="15375" max="15617" width="9.140625" style="82"/>
    <col min="15618" max="15618" width="4.5703125" style="82" customWidth="1"/>
    <col min="15619" max="15619" width="21.7109375" style="82" customWidth="1"/>
    <col min="15620" max="15620" width="15.140625" style="82" customWidth="1"/>
    <col min="15621" max="15621" width="11.28515625" style="82" customWidth="1"/>
    <col min="15622" max="15622" width="11.5703125" style="82" customWidth="1"/>
    <col min="15623" max="15623" width="14.28515625" style="82" customWidth="1"/>
    <col min="15624" max="15624" width="6.42578125" style="82" customWidth="1"/>
    <col min="15625" max="15625" width="6.7109375" style="82" customWidth="1"/>
    <col min="15626" max="15626" width="5" style="82" customWidth="1"/>
    <col min="15627" max="15627" width="7.28515625" style="82" customWidth="1"/>
    <col min="15628" max="15628" width="7.7109375" style="82" customWidth="1"/>
    <col min="15629" max="15629" width="6.85546875" style="82" customWidth="1"/>
    <col min="15630" max="15630" width="25.7109375" style="82" customWidth="1"/>
    <col min="15631" max="15873" width="9.140625" style="82"/>
    <col min="15874" max="15874" width="4.5703125" style="82" customWidth="1"/>
    <col min="15875" max="15875" width="21.7109375" style="82" customWidth="1"/>
    <col min="15876" max="15876" width="15.140625" style="82" customWidth="1"/>
    <col min="15877" max="15877" width="11.28515625" style="82" customWidth="1"/>
    <col min="15878" max="15878" width="11.5703125" style="82" customWidth="1"/>
    <col min="15879" max="15879" width="14.28515625" style="82" customWidth="1"/>
    <col min="15880" max="15880" width="6.42578125" style="82" customWidth="1"/>
    <col min="15881" max="15881" width="6.7109375" style="82" customWidth="1"/>
    <col min="15882" max="15882" width="5" style="82" customWidth="1"/>
    <col min="15883" max="15883" width="7.28515625" style="82" customWidth="1"/>
    <col min="15884" max="15884" width="7.7109375" style="82" customWidth="1"/>
    <col min="15885" max="15885" width="6.85546875" style="82" customWidth="1"/>
    <col min="15886" max="15886" width="25.7109375" style="82" customWidth="1"/>
    <col min="15887" max="16129" width="9.140625" style="82"/>
    <col min="16130" max="16130" width="4.5703125" style="82" customWidth="1"/>
    <col min="16131" max="16131" width="21.7109375" style="82" customWidth="1"/>
    <col min="16132" max="16132" width="15.140625" style="82" customWidth="1"/>
    <col min="16133" max="16133" width="11.28515625" style="82" customWidth="1"/>
    <col min="16134" max="16134" width="11.5703125" style="82" customWidth="1"/>
    <col min="16135" max="16135" width="14.28515625" style="82" customWidth="1"/>
    <col min="16136" max="16136" width="6.42578125" style="82" customWidth="1"/>
    <col min="16137" max="16137" width="6.7109375" style="82" customWidth="1"/>
    <col min="16138" max="16138" width="5" style="82" customWidth="1"/>
    <col min="16139" max="16139" width="7.28515625" style="82" customWidth="1"/>
    <col min="16140" max="16140" width="7.7109375" style="82" customWidth="1"/>
    <col min="16141" max="16141" width="6.85546875" style="82" customWidth="1"/>
    <col min="16142" max="16142" width="25.7109375" style="82" customWidth="1"/>
    <col min="16143" max="16384" width="9.140625" style="82"/>
  </cols>
  <sheetData>
    <row r="1" spans="1:14" ht="16.5" x14ac:dyDescent="0.25">
      <c r="A1" s="85" t="s">
        <v>146</v>
      </c>
      <c r="N1" s="141" t="s">
        <v>216</v>
      </c>
    </row>
    <row r="2" spans="1:14" ht="16.5" x14ac:dyDescent="0.25">
      <c r="A2" s="85" t="s">
        <v>230</v>
      </c>
      <c r="K2" s="86"/>
      <c r="L2" s="86"/>
      <c r="M2" s="86"/>
    </row>
    <row r="4" spans="1:14" s="87" customFormat="1" ht="18.75" x14ac:dyDescent="0.3">
      <c r="A4" s="183" t="s">
        <v>147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</row>
    <row r="5" spans="1:14" s="87" customFormat="1" ht="18.75" x14ac:dyDescent="0.3">
      <c r="A5" s="184" t="s">
        <v>179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</row>
    <row r="7" spans="1:14" ht="15.75" customHeight="1" x14ac:dyDescent="0.25">
      <c r="A7" s="181" t="s">
        <v>148</v>
      </c>
      <c r="B7" s="181" t="s">
        <v>149</v>
      </c>
      <c r="C7" s="181" t="s">
        <v>180</v>
      </c>
      <c r="D7" s="181" t="s">
        <v>235</v>
      </c>
      <c r="E7" s="181" t="s">
        <v>150</v>
      </c>
      <c r="F7" s="181" t="s">
        <v>151</v>
      </c>
      <c r="G7" s="181" t="s">
        <v>152</v>
      </c>
      <c r="H7" s="192" t="s">
        <v>153</v>
      </c>
      <c r="I7" s="192"/>
      <c r="J7" s="192"/>
      <c r="K7" s="192"/>
      <c r="L7" s="186" t="s">
        <v>154</v>
      </c>
      <c r="M7" s="187"/>
      <c r="N7" s="181" t="s">
        <v>181</v>
      </c>
    </row>
    <row r="8" spans="1:14" ht="15.75" customHeight="1" x14ac:dyDescent="0.25">
      <c r="A8" s="194"/>
      <c r="B8" s="194"/>
      <c r="C8" s="194"/>
      <c r="D8" s="182"/>
      <c r="E8" s="194"/>
      <c r="F8" s="194"/>
      <c r="G8" s="194"/>
      <c r="H8" s="181" t="s">
        <v>155</v>
      </c>
      <c r="I8" s="181" t="s">
        <v>156</v>
      </c>
      <c r="J8" s="181" t="s">
        <v>144</v>
      </c>
      <c r="K8" s="181" t="s">
        <v>157</v>
      </c>
      <c r="L8" s="181" t="s">
        <v>158</v>
      </c>
      <c r="M8" s="181" t="s">
        <v>159</v>
      </c>
      <c r="N8" s="182"/>
    </row>
    <row r="9" spans="1:14" ht="15.75" customHeight="1" x14ac:dyDescent="0.25">
      <c r="A9" s="194"/>
      <c r="B9" s="194"/>
      <c r="C9" s="194"/>
      <c r="D9" s="182"/>
      <c r="E9" s="194"/>
      <c r="F9" s="194"/>
      <c r="G9" s="194"/>
      <c r="H9" s="182"/>
      <c r="I9" s="182" t="s">
        <v>160</v>
      </c>
      <c r="J9" s="182"/>
      <c r="K9" s="182" t="s">
        <v>161</v>
      </c>
      <c r="L9" s="182" t="s">
        <v>162</v>
      </c>
      <c r="M9" s="182" t="s">
        <v>163</v>
      </c>
      <c r="N9" s="182"/>
    </row>
    <row r="10" spans="1:14" ht="15" customHeight="1" x14ac:dyDescent="0.25">
      <c r="A10" s="195"/>
      <c r="B10" s="195"/>
      <c r="C10" s="195"/>
      <c r="D10" s="185"/>
      <c r="E10" s="195"/>
      <c r="F10" s="195"/>
      <c r="G10" s="195"/>
      <c r="H10" s="185"/>
      <c r="I10" s="185" t="s">
        <v>164</v>
      </c>
      <c r="J10" s="185"/>
      <c r="K10" s="185" t="s">
        <v>165</v>
      </c>
      <c r="L10" s="185"/>
      <c r="M10" s="185" t="s">
        <v>166</v>
      </c>
      <c r="N10" s="185"/>
    </row>
    <row r="11" spans="1:14" s="90" customFormat="1" x14ac:dyDescent="0.25">
      <c r="A11" s="88" t="s">
        <v>15</v>
      </c>
      <c r="B11" s="88" t="s">
        <v>16</v>
      </c>
      <c r="C11" s="88" t="s">
        <v>17</v>
      </c>
      <c r="D11" s="88" t="s">
        <v>18</v>
      </c>
      <c r="E11" s="88" t="s">
        <v>19</v>
      </c>
      <c r="F11" s="89" t="s">
        <v>20</v>
      </c>
      <c r="G11" s="88" t="s">
        <v>21</v>
      </c>
      <c r="H11" s="88" t="s">
        <v>103</v>
      </c>
      <c r="I11" s="88" t="s">
        <v>22</v>
      </c>
      <c r="J11" s="88" t="s">
        <v>23</v>
      </c>
      <c r="K11" s="88" t="s">
        <v>24</v>
      </c>
      <c r="L11" s="88" t="s">
        <v>104</v>
      </c>
      <c r="M11" s="88" t="s">
        <v>25</v>
      </c>
      <c r="N11" s="88" t="s">
        <v>26</v>
      </c>
    </row>
    <row r="12" spans="1:14" x14ac:dyDescent="0.25">
      <c r="A12" s="91"/>
      <c r="B12" s="92" t="s">
        <v>236</v>
      </c>
      <c r="C12" s="92"/>
      <c r="D12" s="92"/>
      <c r="E12" s="91"/>
      <c r="F12" s="91"/>
      <c r="G12" s="91"/>
      <c r="H12" s="91"/>
      <c r="I12" s="91"/>
      <c r="J12" s="91"/>
      <c r="K12" s="91"/>
      <c r="L12" s="91"/>
      <c r="M12" s="91"/>
      <c r="N12" s="91"/>
    </row>
    <row r="13" spans="1:14" s="96" customFormat="1" ht="30" x14ac:dyDescent="0.25">
      <c r="A13" s="93">
        <v>1</v>
      </c>
      <c r="B13" s="113" t="s">
        <v>168</v>
      </c>
      <c r="C13" s="114" t="s">
        <v>169</v>
      </c>
      <c r="D13" s="165">
        <v>38518</v>
      </c>
      <c r="E13" s="115" t="s">
        <v>170</v>
      </c>
      <c r="F13" s="114" t="s">
        <v>171</v>
      </c>
      <c r="G13" s="116">
        <v>18000000</v>
      </c>
      <c r="H13" s="94"/>
      <c r="I13" s="93">
        <v>1</v>
      </c>
      <c r="J13" s="93"/>
      <c r="K13" s="93"/>
      <c r="L13" s="93"/>
      <c r="M13" s="93">
        <v>1</v>
      </c>
      <c r="N13" s="117" t="s">
        <v>172</v>
      </c>
    </row>
    <row r="14" spans="1:14" s="96" customFormat="1" x14ac:dyDescent="0.25">
      <c r="A14" s="93">
        <v>2</v>
      </c>
      <c r="B14" s="94"/>
      <c r="C14" s="93"/>
      <c r="D14" s="93"/>
      <c r="E14" s="93"/>
      <c r="F14" s="93"/>
      <c r="G14" s="94"/>
      <c r="H14" s="94"/>
      <c r="I14" s="94"/>
      <c r="J14" s="94"/>
      <c r="K14" s="94"/>
      <c r="L14" s="94"/>
      <c r="M14" s="94"/>
      <c r="N14" s="95"/>
    </row>
    <row r="15" spans="1:14" s="96" customFormat="1" x14ac:dyDescent="0.25">
      <c r="A15" s="93" t="s">
        <v>173</v>
      </c>
      <c r="B15" s="94"/>
      <c r="C15" s="93"/>
      <c r="D15" s="93"/>
      <c r="E15" s="93"/>
      <c r="F15" s="93"/>
      <c r="G15" s="94"/>
      <c r="H15" s="94"/>
      <c r="I15" s="94"/>
      <c r="J15" s="94"/>
      <c r="K15" s="94"/>
      <c r="L15" s="94"/>
      <c r="M15" s="94"/>
      <c r="N15" s="95"/>
    </row>
    <row r="16" spans="1:14" s="96" customFormat="1" x14ac:dyDescent="0.25">
      <c r="A16" s="93"/>
      <c r="B16" s="94"/>
      <c r="C16" s="93"/>
      <c r="D16" s="93"/>
      <c r="E16" s="93"/>
      <c r="F16" s="93"/>
      <c r="G16" s="94"/>
      <c r="H16" s="94"/>
      <c r="I16" s="94"/>
      <c r="J16" s="94"/>
      <c r="K16" s="94"/>
      <c r="L16" s="94"/>
      <c r="M16" s="94"/>
      <c r="N16" s="95"/>
    </row>
    <row r="17" spans="1:14" s="96" customFormat="1" x14ac:dyDescent="0.25">
      <c r="A17" s="93"/>
      <c r="B17" s="94"/>
      <c r="C17" s="93"/>
      <c r="D17" s="93"/>
      <c r="E17" s="93"/>
      <c r="F17" s="93"/>
      <c r="G17" s="94"/>
      <c r="H17" s="94"/>
      <c r="I17" s="94"/>
      <c r="J17" s="94"/>
      <c r="K17" s="94"/>
      <c r="L17" s="94"/>
      <c r="M17" s="94"/>
      <c r="N17" s="95"/>
    </row>
    <row r="18" spans="1:14" s="96" customFormat="1" x14ac:dyDescent="0.25">
      <c r="A18" s="93"/>
      <c r="B18" s="94"/>
      <c r="C18" s="93"/>
      <c r="D18" s="93"/>
      <c r="E18" s="93"/>
      <c r="F18" s="93"/>
      <c r="G18" s="94"/>
      <c r="H18" s="94"/>
      <c r="I18" s="94"/>
      <c r="J18" s="94"/>
      <c r="K18" s="94"/>
      <c r="L18" s="94"/>
      <c r="M18" s="94"/>
      <c r="N18" s="95"/>
    </row>
    <row r="19" spans="1:14" s="96" customFormat="1" x14ac:dyDescent="0.25">
      <c r="A19" s="93"/>
      <c r="B19" s="94"/>
      <c r="C19" s="93"/>
      <c r="D19" s="93"/>
      <c r="E19" s="93"/>
      <c r="F19" s="93"/>
      <c r="G19" s="94"/>
      <c r="H19" s="94"/>
      <c r="I19" s="94"/>
      <c r="J19" s="94"/>
      <c r="K19" s="94"/>
      <c r="L19" s="94"/>
      <c r="M19" s="94"/>
      <c r="N19" s="95"/>
    </row>
    <row r="20" spans="1:14" s="96" customFormat="1" x14ac:dyDescent="0.25">
      <c r="A20" s="93"/>
      <c r="B20" s="94"/>
      <c r="C20" s="93"/>
      <c r="D20" s="93"/>
      <c r="E20" s="93"/>
      <c r="F20" s="93"/>
      <c r="G20" s="94"/>
      <c r="H20" s="94"/>
      <c r="I20" s="94"/>
      <c r="J20" s="94"/>
      <c r="K20" s="94"/>
      <c r="L20" s="94"/>
      <c r="M20" s="94"/>
      <c r="N20" s="95"/>
    </row>
    <row r="21" spans="1:14" s="96" customFormat="1" x14ac:dyDescent="0.25">
      <c r="A21" s="93"/>
      <c r="B21" s="94"/>
      <c r="C21" s="93"/>
      <c r="D21" s="93"/>
      <c r="E21" s="93"/>
      <c r="F21" s="93"/>
      <c r="G21" s="94"/>
      <c r="H21" s="94"/>
      <c r="I21" s="94"/>
      <c r="J21" s="94"/>
      <c r="K21" s="94"/>
      <c r="L21" s="94"/>
      <c r="M21" s="94"/>
      <c r="N21" s="95"/>
    </row>
    <row r="22" spans="1:14" s="96" customFormat="1" x14ac:dyDescent="0.25">
      <c r="A22" s="93"/>
      <c r="B22" s="94"/>
      <c r="C22" s="93"/>
      <c r="D22" s="93"/>
      <c r="E22" s="93"/>
      <c r="F22" s="93"/>
      <c r="G22" s="94"/>
      <c r="H22" s="94"/>
      <c r="I22" s="94"/>
      <c r="J22" s="94"/>
      <c r="K22" s="94"/>
      <c r="L22" s="94"/>
      <c r="M22" s="94"/>
      <c r="N22" s="95"/>
    </row>
    <row r="23" spans="1:14" s="96" customFormat="1" x14ac:dyDescent="0.25">
      <c r="A23" s="97"/>
      <c r="B23" s="97"/>
      <c r="C23" s="98"/>
      <c r="D23" s="98"/>
      <c r="E23" s="98"/>
      <c r="F23" s="98"/>
      <c r="G23" s="97"/>
      <c r="H23" s="97"/>
      <c r="I23" s="97"/>
      <c r="J23" s="97"/>
      <c r="K23" s="97"/>
      <c r="L23" s="97"/>
      <c r="M23" s="97"/>
      <c r="N23" s="99"/>
    </row>
    <row r="24" spans="1:14" s="103" customFormat="1" ht="14.25" x14ac:dyDescent="0.2">
      <c r="A24" s="100"/>
      <c r="B24" s="101" t="s">
        <v>174</v>
      </c>
      <c r="C24" s="101"/>
      <c r="D24" s="101"/>
      <c r="E24" s="100"/>
      <c r="F24" s="100"/>
      <c r="G24" s="118">
        <f>SUM(G13:G23)</f>
        <v>18000000</v>
      </c>
      <c r="H24" s="119">
        <f>SUM(H13:H23)</f>
        <v>0</v>
      </c>
      <c r="I24" s="119">
        <f t="shared" ref="I24:M24" si="0">SUM(I13:I23)</f>
        <v>1</v>
      </c>
      <c r="J24" s="119">
        <f t="shared" si="0"/>
        <v>0</v>
      </c>
      <c r="K24" s="119">
        <f t="shared" si="0"/>
        <v>0</v>
      </c>
      <c r="L24" s="119">
        <f t="shared" si="0"/>
        <v>0</v>
      </c>
      <c r="M24" s="119">
        <f t="shared" si="0"/>
        <v>1</v>
      </c>
      <c r="N24" s="100"/>
    </row>
    <row r="26" spans="1:14" ht="15.75" customHeight="1" x14ac:dyDescent="0.25">
      <c r="H26" s="104"/>
      <c r="I26" s="104"/>
      <c r="J26" s="104"/>
      <c r="K26" s="104"/>
      <c r="M26" s="105" t="s">
        <v>182</v>
      </c>
      <c r="N26" s="104"/>
    </row>
    <row r="27" spans="1:14" ht="15.75" customHeight="1" x14ac:dyDescent="0.25">
      <c r="B27" s="106" t="s">
        <v>175</v>
      </c>
      <c r="C27" s="106"/>
      <c r="D27" s="106"/>
      <c r="F27" s="106" t="s">
        <v>242</v>
      </c>
      <c r="G27" s="107"/>
      <c r="H27" s="107"/>
      <c r="I27" s="107"/>
      <c r="J27" s="107"/>
      <c r="M27" s="106" t="s">
        <v>177</v>
      </c>
      <c r="N27" s="107"/>
    </row>
    <row r="28" spans="1:14" ht="15.75" customHeight="1" x14ac:dyDescent="0.25">
      <c r="B28" s="108" t="s">
        <v>178</v>
      </c>
      <c r="C28" s="108"/>
      <c r="D28" s="108"/>
      <c r="F28" s="108" t="s">
        <v>178</v>
      </c>
      <c r="H28" s="109"/>
      <c r="I28" s="109"/>
      <c r="J28" s="109"/>
      <c r="M28" s="105" t="s">
        <v>178</v>
      </c>
      <c r="N28" s="109"/>
    </row>
    <row r="34" spans="1:6" customFormat="1" ht="15.75" x14ac:dyDescent="0.25">
      <c r="A34" s="110"/>
      <c r="F34" s="111"/>
    </row>
  </sheetData>
  <mergeCells count="18">
    <mergeCell ref="J8:J10"/>
    <mergeCell ref="K8:K10"/>
    <mergeCell ref="L8:L10"/>
    <mergeCell ref="M8:M10"/>
    <mergeCell ref="D7:D10"/>
    <mergeCell ref="L7:M7"/>
    <mergeCell ref="A4:N4"/>
    <mergeCell ref="A5:N5"/>
    <mergeCell ref="A7:A10"/>
    <mergeCell ref="B7:B10"/>
    <mergeCell ref="C7:C10"/>
    <mergeCell ref="E7:E10"/>
    <mergeCell ref="F7:F10"/>
    <mergeCell ref="G7:G10"/>
    <mergeCell ref="H7:K7"/>
    <mergeCell ref="N7:N10"/>
    <mergeCell ref="H8:H10"/>
    <mergeCell ref="I8:I10"/>
  </mergeCells>
  <pageMargins left="0.35433070866141736" right="0.39370078740157483" top="0.43307086614173229" bottom="0.35433070866141736" header="0" footer="0"/>
  <pageSetup paperSize="9" scale="90" fitToHeight="0" orientation="landscape" r:id="rId1"/>
  <headerFooter differentFirst="1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activeCell="C26" sqref="C26"/>
    </sheetView>
  </sheetViews>
  <sheetFormatPr defaultRowHeight="15" x14ac:dyDescent="0.25"/>
  <cols>
    <col min="1" max="1" width="4.85546875" customWidth="1"/>
    <col min="2" max="2" width="32.42578125" customWidth="1"/>
    <col min="3" max="3" width="10.140625" customWidth="1"/>
    <col min="4" max="4" width="8" style="120" customWidth="1"/>
    <col min="5" max="5" width="14.140625" style="120" customWidth="1"/>
    <col min="6" max="6" width="14.42578125" customWidth="1"/>
    <col min="7" max="7" width="16.85546875" customWidth="1"/>
    <col min="8" max="8" width="8.7109375" customWidth="1"/>
    <col min="9" max="9" width="7.85546875" customWidth="1"/>
    <col min="10" max="10" width="14" customWidth="1"/>
    <col min="257" max="257" width="4.85546875" customWidth="1"/>
    <col min="258" max="258" width="32.42578125" customWidth="1"/>
    <col min="259" max="259" width="10.140625" customWidth="1"/>
    <col min="260" max="260" width="8" customWidth="1"/>
    <col min="261" max="261" width="14.140625" customWidth="1"/>
    <col min="262" max="262" width="14.42578125" customWidth="1"/>
    <col min="263" max="263" width="16.85546875" customWidth="1"/>
    <col min="264" max="264" width="8.7109375" customWidth="1"/>
    <col min="265" max="265" width="7.85546875" customWidth="1"/>
    <col min="266" max="266" width="14" customWidth="1"/>
    <col min="513" max="513" width="4.85546875" customWidth="1"/>
    <col min="514" max="514" width="32.42578125" customWidth="1"/>
    <col min="515" max="515" width="10.140625" customWidth="1"/>
    <col min="516" max="516" width="8" customWidth="1"/>
    <col min="517" max="517" width="14.140625" customWidth="1"/>
    <col min="518" max="518" width="14.42578125" customWidth="1"/>
    <col min="519" max="519" width="16.85546875" customWidth="1"/>
    <col min="520" max="520" width="8.7109375" customWidth="1"/>
    <col min="521" max="521" width="7.85546875" customWidth="1"/>
    <col min="522" max="522" width="14" customWidth="1"/>
    <col min="769" max="769" width="4.85546875" customWidth="1"/>
    <col min="770" max="770" width="32.42578125" customWidth="1"/>
    <col min="771" max="771" width="10.140625" customWidth="1"/>
    <col min="772" max="772" width="8" customWidth="1"/>
    <col min="773" max="773" width="14.140625" customWidth="1"/>
    <col min="774" max="774" width="14.42578125" customWidth="1"/>
    <col min="775" max="775" width="16.85546875" customWidth="1"/>
    <col min="776" max="776" width="8.7109375" customWidth="1"/>
    <col min="777" max="777" width="7.85546875" customWidth="1"/>
    <col min="778" max="778" width="14" customWidth="1"/>
    <col min="1025" max="1025" width="4.85546875" customWidth="1"/>
    <col min="1026" max="1026" width="32.42578125" customWidth="1"/>
    <col min="1027" max="1027" width="10.140625" customWidth="1"/>
    <col min="1028" max="1028" width="8" customWidth="1"/>
    <col min="1029" max="1029" width="14.140625" customWidth="1"/>
    <col min="1030" max="1030" width="14.42578125" customWidth="1"/>
    <col min="1031" max="1031" width="16.85546875" customWidth="1"/>
    <col min="1032" max="1032" width="8.7109375" customWidth="1"/>
    <col min="1033" max="1033" width="7.85546875" customWidth="1"/>
    <col min="1034" max="1034" width="14" customWidth="1"/>
    <col min="1281" max="1281" width="4.85546875" customWidth="1"/>
    <col min="1282" max="1282" width="32.42578125" customWidth="1"/>
    <col min="1283" max="1283" width="10.140625" customWidth="1"/>
    <col min="1284" max="1284" width="8" customWidth="1"/>
    <col min="1285" max="1285" width="14.140625" customWidth="1"/>
    <col min="1286" max="1286" width="14.42578125" customWidth="1"/>
    <col min="1287" max="1287" width="16.85546875" customWidth="1"/>
    <col min="1288" max="1288" width="8.7109375" customWidth="1"/>
    <col min="1289" max="1289" width="7.85546875" customWidth="1"/>
    <col min="1290" max="1290" width="14" customWidth="1"/>
    <col min="1537" max="1537" width="4.85546875" customWidth="1"/>
    <col min="1538" max="1538" width="32.42578125" customWidth="1"/>
    <col min="1539" max="1539" width="10.140625" customWidth="1"/>
    <col min="1540" max="1540" width="8" customWidth="1"/>
    <col min="1541" max="1541" width="14.140625" customWidth="1"/>
    <col min="1542" max="1542" width="14.42578125" customWidth="1"/>
    <col min="1543" max="1543" width="16.85546875" customWidth="1"/>
    <col min="1544" max="1544" width="8.7109375" customWidth="1"/>
    <col min="1545" max="1545" width="7.85546875" customWidth="1"/>
    <col min="1546" max="1546" width="14" customWidth="1"/>
    <col min="1793" max="1793" width="4.85546875" customWidth="1"/>
    <col min="1794" max="1794" width="32.42578125" customWidth="1"/>
    <col min="1795" max="1795" width="10.140625" customWidth="1"/>
    <col min="1796" max="1796" width="8" customWidth="1"/>
    <col min="1797" max="1797" width="14.140625" customWidth="1"/>
    <col min="1798" max="1798" width="14.42578125" customWidth="1"/>
    <col min="1799" max="1799" width="16.85546875" customWidth="1"/>
    <col min="1800" max="1800" width="8.7109375" customWidth="1"/>
    <col min="1801" max="1801" width="7.85546875" customWidth="1"/>
    <col min="1802" max="1802" width="14" customWidth="1"/>
    <col min="2049" max="2049" width="4.85546875" customWidth="1"/>
    <col min="2050" max="2050" width="32.42578125" customWidth="1"/>
    <col min="2051" max="2051" width="10.140625" customWidth="1"/>
    <col min="2052" max="2052" width="8" customWidth="1"/>
    <col min="2053" max="2053" width="14.140625" customWidth="1"/>
    <col min="2054" max="2054" width="14.42578125" customWidth="1"/>
    <col min="2055" max="2055" width="16.85546875" customWidth="1"/>
    <col min="2056" max="2056" width="8.7109375" customWidth="1"/>
    <col min="2057" max="2057" width="7.85546875" customWidth="1"/>
    <col min="2058" max="2058" width="14" customWidth="1"/>
    <col min="2305" max="2305" width="4.85546875" customWidth="1"/>
    <col min="2306" max="2306" width="32.42578125" customWidth="1"/>
    <col min="2307" max="2307" width="10.140625" customWidth="1"/>
    <col min="2308" max="2308" width="8" customWidth="1"/>
    <col min="2309" max="2309" width="14.140625" customWidth="1"/>
    <col min="2310" max="2310" width="14.42578125" customWidth="1"/>
    <col min="2311" max="2311" width="16.85546875" customWidth="1"/>
    <col min="2312" max="2312" width="8.7109375" customWidth="1"/>
    <col min="2313" max="2313" width="7.85546875" customWidth="1"/>
    <col min="2314" max="2314" width="14" customWidth="1"/>
    <col min="2561" max="2561" width="4.85546875" customWidth="1"/>
    <col min="2562" max="2562" width="32.42578125" customWidth="1"/>
    <col min="2563" max="2563" width="10.140625" customWidth="1"/>
    <col min="2564" max="2564" width="8" customWidth="1"/>
    <col min="2565" max="2565" width="14.140625" customWidth="1"/>
    <col min="2566" max="2566" width="14.42578125" customWidth="1"/>
    <col min="2567" max="2567" width="16.85546875" customWidth="1"/>
    <col min="2568" max="2568" width="8.7109375" customWidth="1"/>
    <col min="2569" max="2569" width="7.85546875" customWidth="1"/>
    <col min="2570" max="2570" width="14" customWidth="1"/>
    <col min="2817" max="2817" width="4.85546875" customWidth="1"/>
    <col min="2818" max="2818" width="32.42578125" customWidth="1"/>
    <col min="2819" max="2819" width="10.140625" customWidth="1"/>
    <col min="2820" max="2820" width="8" customWidth="1"/>
    <col min="2821" max="2821" width="14.140625" customWidth="1"/>
    <col min="2822" max="2822" width="14.42578125" customWidth="1"/>
    <col min="2823" max="2823" width="16.85546875" customWidth="1"/>
    <col min="2824" max="2824" width="8.7109375" customWidth="1"/>
    <col min="2825" max="2825" width="7.85546875" customWidth="1"/>
    <col min="2826" max="2826" width="14" customWidth="1"/>
    <col min="3073" max="3073" width="4.85546875" customWidth="1"/>
    <col min="3074" max="3074" width="32.42578125" customWidth="1"/>
    <col min="3075" max="3075" width="10.140625" customWidth="1"/>
    <col min="3076" max="3076" width="8" customWidth="1"/>
    <col min="3077" max="3077" width="14.140625" customWidth="1"/>
    <col min="3078" max="3078" width="14.42578125" customWidth="1"/>
    <col min="3079" max="3079" width="16.85546875" customWidth="1"/>
    <col min="3080" max="3080" width="8.7109375" customWidth="1"/>
    <col min="3081" max="3081" width="7.85546875" customWidth="1"/>
    <col min="3082" max="3082" width="14" customWidth="1"/>
    <col min="3329" max="3329" width="4.85546875" customWidth="1"/>
    <col min="3330" max="3330" width="32.42578125" customWidth="1"/>
    <col min="3331" max="3331" width="10.140625" customWidth="1"/>
    <col min="3332" max="3332" width="8" customWidth="1"/>
    <col min="3333" max="3333" width="14.140625" customWidth="1"/>
    <col min="3334" max="3334" width="14.42578125" customWidth="1"/>
    <col min="3335" max="3335" width="16.85546875" customWidth="1"/>
    <col min="3336" max="3336" width="8.7109375" customWidth="1"/>
    <col min="3337" max="3337" width="7.85546875" customWidth="1"/>
    <col min="3338" max="3338" width="14" customWidth="1"/>
    <col min="3585" max="3585" width="4.85546875" customWidth="1"/>
    <col min="3586" max="3586" width="32.42578125" customWidth="1"/>
    <col min="3587" max="3587" width="10.140625" customWidth="1"/>
    <col min="3588" max="3588" width="8" customWidth="1"/>
    <col min="3589" max="3589" width="14.140625" customWidth="1"/>
    <col min="3590" max="3590" width="14.42578125" customWidth="1"/>
    <col min="3591" max="3591" width="16.85546875" customWidth="1"/>
    <col min="3592" max="3592" width="8.7109375" customWidth="1"/>
    <col min="3593" max="3593" width="7.85546875" customWidth="1"/>
    <col min="3594" max="3594" width="14" customWidth="1"/>
    <col min="3841" max="3841" width="4.85546875" customWidth="1"/>
    <col min="3842" max="3842" width="32.42578125" customWidth="1"/>
    <col min="3843" max="3843" width="10.140625" customWidth="1"/>
    <col min="3844" max="3844" width="8" customWidth="1"/>
    <col min="3845" max="3845" width="14.140625" customWidth="1"/>
    <col min="3846" max="3846" width="14.42578125" customWidth="1"/>
    <col min="3847" max="3847" width="16.85546875" customWidth="1"/>
    <col min="3848" max="3848" width="8.7109375" customWidth="1"/>
    <col min="3849" max="3849" width="7.85546875" customWidth="1"/>
    <col min="3850" max="3850" width="14" customWidth="1"/>
    <col min="4097" max="4097" width="4.85546875" customWidth="1"/>
    <col min="4098" max="4098" width="32.42578125" customWidth="1"/>
    <col min="4099" max="4099" width="10.140625" customWidth="1"/>
    <col min="4100" max="4100" width="8" customWidth="1"/>
    <col min="4101" max="4101" width="14.140625" customWidth="1"/>
    <col min="4102" max="4102" width="14.42578125" customWidth="1"/>
    <col min="4103" max="4103" width="16.85546875" customWidth="1"/>
    <col min="4104" max="4104" width="8.7109375" customWidth="1"/>
    <col min="4105" max="4105" width="7.85546875" customWidth="1"/>
    <col min="4106" max="4106" width="14" customWidth="1"/>
    <col min="4353" max="4353" width="4.85546875" customWidth="1"/>
    <col min="4354" max="4354" width="32.42578125" customWidth="1"/>
    <col min="4355" max="4355" width="10.140625" customWidth="1"/>
    <col min="4356" max="4356" width="8" customWidth="1"/>
    <col min="4357" max="4357" width="14.140625" customWidth="1"/>
    <col min="4358" max="4358" width="14.42578125" customWidth="1"/>
    <col min="4359" max="4359" width="16.85546875" customWidth="1"/>
    <col min="4360" max="4360" width="8.7109375" customWidth="1"/>
    <col min="4361" max="4361" width="7.85546875" customWidth="1"/>
    <col min="4362" max="4362" width="14" customWidth="1"/>
    <col min="4609" max="4609" width="4.85546875" customWidth="1"/>
    <col min="4610" max="4610" width="32.42578125" customWidth="1"/>
    <col min="4611" max="4611" width="10.140625" customWidth="1"/>
    <col min="4612" max="4612" width="8" customWidth="1"/>
    <col min="4613" max="4613" width="14.140625" customWidth="1"/>
    <col min="4614" max="4614" width="14.42578125" customWidth="1"/>
    <col min="4615" max="4615" width="16.85546875" customWidth="1"/>
    <col min="4616" max="4616" width="8.7109375" customWidth="1"/>
    <col min="4617" max="4617" width="7.85546875" customWidth="1"/>
    <col min="4618" max="4618" width="14" customWidth="1"/>
    <col min="4865" max="4865" width="4.85546875" customWidth="1"/>
    <col min="4866" max="4866" width="32.42578125" customWidth="1"/>
    <col min="4867" max="4867" width="10.140625" customWidth="1"/>
    <col min="4868" max="4868" width="8" customWidth="1"/>
    <col min="4869" max="4869" width="14.140625" customWidth="1"/>
    <col min="4870" max="4870" width="14.42578125" customWidth="1"/>
    <col min="4871" max="4871" width="16.85546875" customWidth="1"/>
    <col min="4872" max="4872" width="8.7109375" customWidth="1"/>
    <col min="4873" max="4873" width="7.85546875" customWidth="1"/>
    <col min="4874" max="4874" width="14" customWidth="1"/>
    <col min="5121" max="5121" width="4.85546875" customWidth="1"/>
    <col min="5122" max="5122" width="32.42578125" customWidth="1"/>
    <col min="5123" max="5123" width="10.140625" customWidth="1"/>
    <col min="5124" max="5124" width="8" customWidth="1"/>
    <col min="5125" max="5125" width="14.140625" customWidth="1"/>
    <col min="5126" max="5126" width="14.42578125" customWidth="1"/>
    <col min="5127" max="5127" width="16.85546875" customWidth="1"/>
    <col min="5128" max="5128" width="8.7109375" customWidth="1"/>
    <col min="5129" max="5129" width="7.85546875" customWidth="1"/>
    <col min="5130" max="5130" width="14" customWidth="1"/>
    <col min="5377" max="5377" width="4.85546875" customWidth="1"/>
    <col min="5378" max="5378" width="32.42578125" customWidth="1"/>
    <col min="5379" max="5379" width="10.140625" customWidth="1"/>
    <col min="5380" max="5380" width="8" customWidth="1"/>
    <col min="5381" max="5381" width="14.140625" customWidth="1"/>
    <col min="5382" max="5382" width="14.42578125" customWidth="1"/>
    <col min="5383" max="5383" width="16.85546875" customWidth="1"/>
    <col min="5384" max="5384" width="8.7109375" customWidth="1"/>
    <col min="5385" max="5385" width="7.85546875" customWidth="1"/>
    <col min="5386" max="5386" width="14" customWidth="1"/>
    <col min="5633" max="5633" width="4.85546875" customWidth="1"/>
    <col min="5634" max="5634" width="32.42578125" customWidth="1"/>
    <col min="5635" max="5635" width="10.140625" customWidth="1"/>
    <col min="5636" max="5636" width="8" customWidth="1"/>
    <col min="5637" max="5637" width="14.140625" customWidth="1"/>
    <col min="5638" max="5638" width="14.42578125" customWidth="1"/>
    <col min="5639" max="5639" width="16.85546875" customWidth="1"/>
    <col min="5640" max="5640" width="8.7109375" customWidth="1"/>
    <col min="5641" max="5641" width="7.85546875" customWidth="1"/>
    <col min="5642" max="5642" width="14" customWidth="1"/>
    <col min="5889" max="5889" width="4.85546875" customWidth="1"/>
    <col min="5890" max="5890" width="32.42578125" customWidth="1"/>
    <col min="5891" max="5891" width="10.140625" customWidth="1"/>
    <col min="5892" max="5892" width="8" customWidth="1"/>
    <col min="5893" max="5893" width="14.140625" customWidth="1"/>
    <col min="5894" max="5894" width="14.42578125" customWidth="1"/>
    <col min="5895" max="5895" width="16.85546875" customWidth="1"/>
    <col min="5896" max="5896" width="8.7109375" customWidth="1"/>
    <col min="5897" max="5897" width="7.85546875" customWidth="1"/>
    <col min="5898" max="5898" width="14" customWidth="1"/>
    <col min="6145" max="6145" width="4.85546875" customWidth="1"/>
    <col min="6146" max="6146" width="32.42578125" customWidth="1"/>
    <col min="6147" max="6147" width="10.140625" customWidth="1"/>
    <col min="6148" max="6148" width="8" customWidth="1"/>
    <col min="6149" max="6149" width="14.140625" customWidth="1"/>
    <col min="6150" max="6150" width="14.42578125" customWidth="1"/>
    <col min="6151" max="6151" width="16.85546875" customWidth="1"/>
    <col min="6152" max="6152" width="8.7109375" customWidth="1"/>
    <col min="6153" max="6153" width="7.85546875" customWidth="1"/>
    <col min="6154" max="6154" width="14" customWidth="1"/>
    <col min="6401" max="6401" width="4.85546875" customWidth="1"/>
    <col min="6402" max="6402" width="32.42578125" customWidth="1"/>
    <col min="6403" max="6403" width="10.140625" customWidth="1"/>
    <col min="6404" max="6404" width="8" customWidth="1"/>
    <col min="6405" max="6405" width="14.140625" customWidth="1"/>
    <col min="6406" max="6406" width="14.42578125" customWidth="1"/>
    <col min="6407" max="6407" width="16.85546875" customWidth="1"/>
    <col min="6408" max="6408" width="8.7109375" customWidth="1"/>
    <col min="6409" max="6409" width="7.85546875" customWidth="1"/>
    <col min="6410" max="6410" width="14" customWidth="1"/>
    <col min="6657" max="6657" width="4.85546875" customWidth="1"/>
    <col min="6658" max="6658" width="32.42578125" customWidth="1"/>
    <col min="6659" max="6659" width="10.140625" customWidth="1"/>
    <col min="6660" max="6660" width="8" customWidth="1"/>
    <col min="6661" max="6661" width="14.140625" customWidth="1"/>
    <col min="6662" max="6662" width="14.42578125" customWidth="1"/>
    <col min="6663" max="6663" width="16.85546875" customWidth="1"/>
    <col min="6664" max="6664" width="8.7109375" customWidth="1"/>
    <col min="6665" max="6665" width="7.85546875" customWidth="1"/>
    <col min="6666" max="6666" width="14" customWidth="1"/>
    <col min="6913" max="6913" width="4.85546875" customWidth="1"/>
    <col min="6914" max="6914" width="32.42578125" customWidth="1"/>
    <col min="6915" max="6915" width="10.140625" customWidth="1"/>
    <col min="6916" max="6916" width="8" customWidth="1"/>
    <col min="6917" max="6917" width="14.140625" customWidth="1"/>
    <col min="6918" max="6918" width="14.42578125" customWidth="1"/>
    <col min="6919" max="6919" width="16.85546875" customWidth="1"/>
    <col min="6920" max="6920" width="8.7109375" customWidth="1"/>
    <col min="6921" max="6921" width="7.85546875" customWidth="1"/>
    <col min="6922" max="6922" width="14" customWidth="1"/>
    <col min="7169" max="7169" width="4.85546875" customWidth="1"/>
    <col min="7170" max="7170" width="32.42578125" customWidth="1"/>
    <col min="7171" max="7171" width="10.140625" customWidth="1"/>
    <col min="7172" max="7172" width="8" customWidth="1"/>
    <col min="7173" max="7173" width="14.140625" customWidth="1"/>
    <col min="7174" max="7174" width="14.42578125" customWidth="1"/>
    <col min="7175" max="7175" width="16.85546875" customWidth="1"/>
    <col min="7176" max="7176" width="8.7109375" customWidth="1"/>
    <col min="7177" max="7177" width="7.85546875" customWidth="1"/>
    <col min="7178" max="7178" width="14" customWidth="1"/>
    <col min="7425" max="7425" width="4.85546875" customWidth="1"/>
    <col min="7426" max="7426" width="32.42578125" customWidth="1"/>
    <col min="7427" max="7427" width="10.140625" customWidth="1"/>
    <col min="7428" max="7428" width="8" customWidth="1"/>
    <col min="7429" max="7429" width="14.140625" customWidth="1"/>
    <col min="7430" max="7430" width="14.42578125" customWidth="1"/>
    <col min="7431" max="7431" width="16.85546875" customWidth="1"/>
    <col min="7432" max="7432" width="8.7109375" customWidth="1"/>
    <col min="7433" max="7433" width="7.85546875" customWidth="1"/>
    <col min="7434" max="7434" width="14" customWidth="1"/>
    <col min="7681" max="7681" width="4.85546875" customWidth="1"/>
    <col min="7682" max="7682" width="32.42578125" customWidth="1"/>
    <col min="7683" max="7683" width="10.140625" customWidth="1"/>
    <col min="7684" max="7684" width="8" customWidth="1"/>
    <col min="7685" max="7685" width="14.140625" customWidth="1"/>
    <col min="7686" max="7686" width="14.42578125" customWidth="1"/>
    <col min="7687" max="7687" width="16.85546875" customWidth="1"/>
    <col min="7688" max="7688" width="8.7109375" customWidth="1"/>
    <col min="7689" max="7689" width="7.85546875" customWidth="1"/>
    <col min="7690" max="7690" width="14" customWidth="1"/>
    <col min="7937" max="7937" width="4.85546875" customWidth="1"/>
    <col min="7938" max="7938" width="32.42578125" customWidth="1"/>
    <col min="7939" max="7939" width="10.140625" customWidth="1"/>
    <col min="7940" max="7940" width="8" customWidth="1"/>
    <col min="7941" max="7941" width="14.140625" customWidth="1"/>
    <col min="7942" max="7942" width="14.42578125" customWidth="1"/>
    <col min="7943" max="7943" width="16.85546875" customWidth="1"/>
    <col min="7944" max="7944" width="8.7109375" customWidth="1"/>
    <col min="7945" max="7945" width="7.85546875" customWidth="1"/>
    <col min="7946" max="7946" width="14" customWidth="1"/>
    <col min="8193" max="8193" width="4.85546875" customWidth="1"/>
    <col min="8194" max="8194" width="32.42578125" customWidth="1"/>
    <col min="8195" max="8195" width="10.140625" customWidth="1"/>
    <col min="8196" max="8196" width="8" customWidth="1"/>
    <col min="8197" max="8197" width="14.140625" customWidth="1"/>
    <col min="8198" max="8198" width="14.42578125" customWidth="1"/>
    <col min="8199" max="8199" width="16.85546875" customWidth="1"/>
    <col min="8200" max="8200" width="8.7109375" customWidth="1"/>
    <col min="8201" max="8201" width="7.85546875" customWidth="1"/>
    <col min="8202" max="8202" width="14" customWidth="1"/>
    <col min="8449" max="8449" width="4.85546875" customWidth="1"/>
    <col min="8450" max="8450" width="32.42578125" customWidth="1"/>
    <col min="8451" max="8451" width="10.140625" customWidth="1"/>
    <col min="8452" max="8452" width="8" customWidth="1"/>
    <col min="8453" max="8453" width="14.140625" customWidth="1"/>
    <col min="8454" max="8454" width="14.42578125" customWidth="1"/>
    <col min="8455" max="8455" width="16.85546875" customWidth="1"/>
    <col min="8456" max="8456" width="8.7109375" customWidth="1"/>
    <col min="8457" max="8457" width="7.85546875" customWidth="1"/>
    <col min="8458" max="8458" width="14" customWidth="1"/>
    <col min="8705" max="8705" width="4.85546875" customWidth="1"/>
    <col min="8706" max="8706" width="32.42578125" customWidth="1"/>
    <col min="8707" max="8707" width="10.140625" customWidth="1"/>
    <col min="8708" max="8708" width="8" customWidth="1"/>
    <col min="8709" max="8709" width="14.140625" customWidth="1"/>
    <col min="8710" max="8710" width="14.42578125" customWidth="1"/>
    <col min="8711" max="8711" width="16.85546875" customWidth="1"/>
    <col min="8712" max="8712" width="8.7109375" customWidth="1"/>
    <col min="8713" max="8713" width="7.85546875" customWidth="1"/>
    <col min="8714" max="8714" width="14" customWidth="1"/>
    <col min="8961" max="8961" width="4.85546875" customWidth="1"/>
    <col min="8962" max="8962" width="32.42578125" customWidth="1"/>
    <col min="8963" max="8963" width="10.140625" customWidth="1"/>
    <col min="8964" max="8964" width="8" customWidth="1"/>
    <col min="8965" max="8965" width="14.140625" customWidth="1"/>
    <col min="8966" max="8966" width="14.42578125" customWidth="1"/>
    <col min="8967" max="8967" width="16.85546875" customWidth="1"/>
    <col min="8968" max="8968" width="8.7109375" customWidth="1"/>
    <col min="8969" max="8969" width="7.85546875" customWidth="1"/>
    <col min="8970" max="8970" width="14" customWidth="1"/>
    <col min="9217" max="9217" width="4.85546875" customWidth="1"/>
    <col min="9218" max="9218" width="32.42578125" customWidth="1"/>
    <col min="9219" max="9219" width="10.140625" customWidth="1"/>
    <col min="9220" max="9220" width="8" customWidth="1"/>
    <col min="9221" max="9221" width="14.140625" customWidth="1"/>
    <col min="9222" max="9222" width="14.42578125" customWidth="1"/>
    <col min="9223" max="9223" width="16.85546875" customWidth="1"/>
    <col min="9224" max="9224" width="8.7109375" customWidth="1"/>
    <col min="9225" max="9225" width="7.85546875" customWidth="1"/>
    <col min="9226" max="9226" width="14" customWidth="1"/>
    <col min="9473" max="9473" width="4.85546875" customWidth="1"/>
    <col min="9474" max="9474" width="32.42578125" customWidth="1"/>
    <col min="9475" max="9475" width="10.140625" customWidth="1"/>
    <col min="9476" max="9476" width="8" customWidth="1"/>
    <col min="9477" max="9477" width="14.140625" customWidth="1"/>
    <col min="9478" max="9478" width="14.42578125" customWidth="1"/>
    <col min="9479" max="9479" width="16.85546875" customWidth="1"/>
    <col min="9480" max="9480" width="8.7109375" customWidth="1"/>
    <col min="9481" max="9481" width="7.85546875" customWidth="1"/>
    <col min="9482" max="9482" width="14" customWidth="1"/>
    <col min="9729" max="9729" width="4.85546875" customWidth="1"/>
    <col min="9730" max="9730" width="32.42578125" customWidth="1"/>
    <col min="9731" max="9731" width="10.140625" customWidth="1"/>
    <col min="9732" max="9732" width="8" customWidth="1"/>
    <col min="9733" max="9733" width="14.140625" customWidth="1"/>
    <col min="9734" max="9734" width="14.42578125" customWidth="1"/>
    <col min="9735" max="9735" width="16.85546875" customWidth="1"/>
    <col min="9736" max="9736" width="8.7109375" customWidth="1"/>
    <col min="9737" max="9737" width="7.85546875" customWidth="1"/>
    <col min="9738" max="9738" width="14" customWidth="1"/>
    <col min="9985" max="9985" width="4.85546875" customWidth="1"/>
    <col min="9986" max="9986" width="32.42578125" customWidth="1"/>
    <col min="9987" max="9987" width="10.140625" customWidth="1"/>
    <col min="9988" max="9988" width="8" customWidth="1"/>
    <col min="9989" max="9989" width="14.140625" customWidth="1"/>
    <col min="9990" max="9990" width="14.42578125" customWidth="1"/>
    <col min="9991" max="9991" width="16.85546875" customWidth="1"/>
    <col min="9992" max="9992" width="8.7109375" customWidth="1"/>
    <col min="9993" max="9993" width="7.85546875" customWidth="1"/>
    <col min="9994" max="9994" width="14" customWidth="1"/>
    <col min="10241" max="10241" width="4.85546875" customWidth="1"/>
    <col min="10242" max="10242" width="32.42578125" customWidth="1"/>
    <col min="10243" max="10243" width="10.140625" customWidth="1"/>
    <col min="10244" max="10244" width="8" customWidth="1"/>
    <col min="10245" max="10245" width="14.140625" customWidth="1"/>
    <col min="10246" max="10246" width="14.42578125" customWidth="1"/>
    <col min="10247" max="10247" width="16.85546875" customWidth="1"/>
    <col min="10248" max="10248" width="8.7109375" customWidth="1"/>
    <col min="10249" max="10249" width="7.85546875" customWidth="1"/>
    <col min="10250" max="10250" width="14" customWidth="1"/>
    <col min="10497" max="10497" width="4.85546875" customWidth="1"/>
    <col min="10498" max="10498" width="32.42578125" customWidth="1"/>
    <col min="10499" max="10499" width="10.140625" customWidth="1"/>
    <col min="10500" max="10500" width="8" customWidth="1"/>
    <col min="10501" max="10501" width="14.140625" customWidth="1"/>
    <col min="10502" max="10502" width="14.42578125" customWidth="1"/>
    <col min="10503" max="10503" width="16.85546875" customWidth="1"/>
    <col min="10504" max="10504" width="8.7109375" customWidth="1"/>
    <col min="10505" max="10505" width="7.85546875" customWidth="1"/>
    <col min="10506" max="10506" width="14" customWidth="1"/>
    <col min="10753" max="10753" width="4.85546875" customWidth="1"/>
    <col min="10754" max="10754" width="32.42578125" customWidth="1"/>
    <col min="10755" max="10755" width="10.140625" customWidth="1"/>
    <col min="10756" max="10756" width="8" customWidth="1"/>
    <col min="10757" max="10757" width="14.140625" customWidth="1"/>
    <col min="10758" max="10758" width="14.42578125" customWidth="1"/>
    <col min="10759" max="10759" width="16.85546875" customWidth="1"/>
    <col min="10760" max="10760" width="8.7109375" customWidth="1"/>
    <col min="10761" max="10761" width="7.85546875" customWidth="1"/>
    <col min="10762" max="10762" width="14" customWidth="1"/>
    <col min="11009" max="11009" width="4.85546875" customWidth="1"/>
    <col min="11010" max="11010" width="32.42578125" customWidth="1"/>
    <col min="11011" max="11011" width="10.140625" customWidth="1"/>
    <col min="11012" max="11012" width="8" customWidth="1"/>
    <col min="11013" max="11013" width="14.140625" customWidth="1"/>
    <col min="11014" max="11014" width="14.42578125" customWidth="1"/>
    <col min="11015" max="11015" width="16.85546875" customWidth="1"/>
    <col min="11016" max="11016" width="8.7109375" customWidth="1"/>
    <col min="11017" max="11017" width="7.85546875" customWidth="1"/>
    <col min="11018" max="11018" width="14" customWidth="1"/>
    <col min="11265" max="11265" width="4.85546875" customWidth="1"/>
    <col min="11266" max="11266" width="32.42578125" customWidth="1"/>
    <col min="11267" max="11267" width="10.140625" customWidth="1"/>
    <col min="11268" max="11268" width="8" customWidth="1"/>
    <col min="11269" max="11269" width="14.140625" customWidth="1"/>
    <col min="11270" max="11270" width="14.42578125" customWidth="1"/>
    <col min="11271" max="11271" width="16.85546875" customWidth="1"/>
    <col min="11272" max="11272" width="8.7109375" customWidth="1"/>
    <col min="11273" max="11273" width="7.85546875" customWidth="1"/>
    <col min="11274" max="11274" width="14" customWidth="1"/>
    <col min="11521" max="11521" width="4.85546875" customWidth="1"/>
    <col min="11522" max="11522" width="32.42578125" customWidth="1"/>
    <col min="11523" max="11523" width="10.140625" customWidth="1"/>
    <col min="11524" max="11524" width="8" customWidth="1"/>
    <col min="11525" max="11525" width="14.140625" customWidth="1"/>
    <col min="11526" max="11526" width="14.42578125" customWidth="1"/>
    <col min="11527" max="11527" width="16.85546875" customWidth="1"/>
    <col min="11528" max="11528" width="8.7109375" customWidth="1"/>
    <col min="11529" max="11529" width="7.85546875" customWidth="1"/>
    <col min="11530" max="11530" width="14" customWidth="1"/>
    <col min="11777" max="11777" width="4.85546875" customWidth="1"/>
    <col min="11778" max="11778" width="32.42578125" customWidth="1"/>
    <col min="11779" max="11779" width="10.140625" customWidth="1"/>
    <col min="11780" max="11780" width="8" customWidth="1"/>
    <col min="11781" max="11781" width="14.140625" customWidth="1"/>
    <col min="11782" max="11782" width="14.42578125" customWidth="1"/>
    <col min="11783" max="11783" width="16.85546875" customWidth="1"/>
    <col min="11784" max="11784" width="8.7109375" customWidth="1"/>
    <col min="11785" max="11785" width="7.85546875" customWidth="1"/>
    <col min="11786" max="11786" width="14" customWidth="1"/>
    <col min="12033" max="12033" width="4.85546875" customWidth="1"/>
    <col min="12034" max="12034" width="32.42578125" customWidth="1"/>
    <col min="12035" max="12035" width="10.140625" customWidth="1"/>
    <col min="12036" max="12036" width="8" customWidth="1"/>
    <col min="12037" max="12037" width="14.140625" customWidth="1"/>
    <col min="12038" max="12038" width="14.42578125" customWidth="1"/>
    <col min="12039" max="12039" width="16.85546875" customWidth="1"/>
    <col min="12040" max="12040" width="8.7109375" customWidth="1"/>
    <col min="12041" max="12041" width="7.85546875" customWidth="1"/>
    <col min="12042" max="12042" width="14" customWidth="1"/>
    <col min="12289" max="12289" width="4.85546875" customWidth="1"/>
    <col min="12290" max="12290" width="32.42578125" customWidth="1"/>
    <col min="12291" max="12291" width="10.140625" customWidth="1"/>
    <col min="12292" max="12292" width="8" customWidth="1"/>
    <col min="12293" max="12293" width="14.140625" customWidth="1"/>
    <col min="12294" max="12294" width="14.42578125" customWidth="1"/>
    <col min="12295" max="12295" width="16.85546875" customWidth="1"/>
    <col min="12296" max="12296" width="8.7109375" customWidth="1"/>
    <col min="12297" max="12297" width="7.85546875" customWidth="1"/>
    <col min="12298" max="12298" width="14" customWidth="1"/>
    <col min="12545" max="12545" width="4.85546875" customWidth="1"/>
    <col min="12546" max="12546" width="32.42578125" customWidth="1"/>
    <col min="12547" max="12547" width="10.140625" customWidth="1"/>
    <col min="12548" max="12548" width="8" customWidth="1"/>
    <col min="12549" max="12549" width="14.140625" customWidth="1"/>
    <col min="12550" max="12550" width="14.42578125" customWidth="1"/>
    <col min="12551" max="12551" width="16.85546875" customWidth="1"/>
    <col min="12552" max="12552" width="8.7109375" customWidth="1"/>
    <col min="12553" max="12553" width="7.85546875" customWidth="1"/>
    <col min="12554" max="12554" width="14" customWidth="1"/>
    <col min="12801" max="12801" width="4.85546875" customWidth="1"/>
    <col min="12802" max="12802" width="32.42578125" customWidth="1"/>
    <col min="12803" max="12803" width="10.140625" customWidth="1"/>
    <col min="12804" max="12804" width="8" customWidth="1"/>
    <col min="12805" max="12805" width="14.140625" customWidth="1"/>
    <col min="12806" max="12806" width="14.42578125" customWidth="1"/>
    <col min="12807" max="12807" width="16.85546875" customWidth="1"/>
    <col min="12808" max="12808" width="8.7109375" customWidth="1"/>
    <col min="12809" max="12809" width="7.85546875" customWidth="1"/>
    <col min="12810" max="12810" width="14" customWidth="1"/>
    <col min="13057" max="13057" width="4.85546875" customWidth="1"/>
    <col min="13058" max="13058" width="32.42578125" customWidth="1"/>
    <col min="13059" max="13059" width="10.140625" customWidth="1"/>
    <col min="13060" max="13060" width="8" customWidth="1"/>
    <col min="13061" max="13061" width="14.140625" customWidth="1"/>
    <col min="13062" max="13062" width="14.42578125" customWidth="1"/>
    <col min="13063" max="13063" width="16.85546875" customWidth="1"/>
    <col min="13064" max="13064" width="8.7109375" customWidth="1"/>
    <col min="13065" max="13065" width="7.85546875" customWidth="1"/>
    <col min="13066" max="13066" width="14" customWidth="1"/>
    <col min="13313" max="13313" width="4.85546875" customWidth="1"/>
    <col min="13314" max="13314" width="32.42578125" customWidth="1"/>
    <col min="13315" max="13315" width="10.140625" customWidth="1"/>
    <col min="13316" max="13316" width="8" customWidth="1"/>
    <col min="13317" max="13317" width="14.140625" customWidth="1"/>
    <col min="13318" max="13318" width="14.42578125" customWidth="1"/>
    <col min="13319" max="13319" width="16.85546875" customWidth="1"/>
    <col min="13320" max="13320" width="8.7109375" customWidth="1"/>
    <col min="13321" max="13321" width="7.85546875" customWidth="1"/>
    <col min="13322" max="13322" width="14" customWidth="1"/>
    <col min="13569" max="13569" width="4.85546875" customWidth="1"/>
    <col min="13570" max="13570" width="32.42578125" customWidth="1"/>
    <col min="13571" max="13571" width="10.140625" customWidth="1"/>
    <col min="13572" max="13572" width="8" customWidth="1"/>
    <col min="13573" max="13573" width="14.140625" customWidth="1"/>
    <col min="13574" max="13574" width="14.42578125" customWidth="1"/>
    <col min="13575" max="13575" width="16.85546875" customWidth="1"/>
    <col min="13576" max="13576" width="8.7109375" customWidth="1"/>
    <col min="13577" max="13577" width="7.85546875" customWidth="1"/>
    <col min="13578" max="13578" width="14" customWidth="1"/>
    <col min="13825" max="13825" width="4.85546875" customWidth="1"/>
    <col min="13826" max="13826" width="32.42578125" customWidth="1"/>
    <col min="13827" max="13827" width="10.140625" customWidth="1"/>
    <col min="13828" max="13828" width="8" customWidth="1"/>
    <col min="13829" max="13829" width="14.140625" customWidth="1"/>
    <col min="13830" max="13830" width="14.42578125" customWidth="1"/>
    <col min="13831" max="13831" width="16.85546875" customWidth="1"/>
    <col min="13832" max="13832" width="8.7109375" customWidth="1"/>
    <col min="13833" max="13833" width="7.85546875" customWidth="1"/>
    <col min="13834" max="13834" width="14" customWidth="1"/>
    <col min="14081" max="14081" width="4.85546875" customWidth="1"/>
    <col min="14082" max="14082" width="32.42578125" customWidth="1"/>
    <col min="14083" max="14083" width="10.140625" customWidth="1"/>
    <col min="14084" max="14084" width="8" customWidth="1"/>
    <col min="14085" max="14085" width="14.140625" customWidth="1"/>
    <col min="14086" max="14086" width="14.42578125" customWidth="1"/>
    <col min="14087" max="14087" width="16.85546875" customWidth="1"/>
    <col min="14088" max="14088" width="8.7109375" customWidth="1"/>
    <col min="14089" max="14089" width="7.85546875" customWidth="1"/>
    <col min="14090" max="14090" width="14" customWidth="1"/>
    <col min="14337" max="14337" width="4.85546875" customWidth="1"/>
    <col min="14338" max="14338" width="32.42578125" customWidth="1"/>
    <col min="14339" max="14339" width="10.140625" customWidth="1"/>
    <col min="14340" max="14340" width="8" customWidth="1"/>
    <col min="14341" max="14341" width="14.140625" customWidth="1"/>
    <col min="14342" max="14342" width="14.42578125" customWidth="1"/>
    <col min="14343" max="14343" width="16.85546875" customWidth="1"/>
    <col min="14344" max="14344" width="8.7109375" customWidth="1"/>
    <col min="14345" max="14345" width="7.85546875" customWidth="1"/>
    <col min="14346" max="14346" width="14" customWidth="1"/>
    <col min="14593" max="14593" width="4.85546875" customWidth="1"/>
    <col min="14594" max="14594" width="32.42578125" customWidth="1"/>
    <col min="14595" max="14595" width="10.140625" customWidth="1"/>
    <col min="14596" max="14596" width="8" customWidth="1"/>
    <col min="14597" max="14597" width="14.140625" customWidth="1"/>
    <col min="14598" max="14598" width="14.42578125" customWidth="1"/>
    <col min="14599" max="14599" width="16.85546875" customWidth="1"/>
    <col min="14600" max="14600" width="8.7109375" customWidth="1"/>
    <col min="14601" max="14601" width="7.85546875" customWidth="1"/>
    <col min="14602" max="14602" width="14" customWidth="1"/>
    <col min="14849" max="14849" width="4.85546875" customWidth="1"/>
    <col min="14850" max="14850" width="32.42578125" customWidth="1"/>
    <col min="14851" max="14851" width="10.140625" customWidth="1"/>
    <col min="14852" max="14852" width="8" customWidth="1"/>
    <col min="14853" max="14853" width="14.140625" customWidth="1"/>
    <col min="14854" max="14854" width="14.42578125" customWidth="1"/>
    <col min="14855" max="14855" width="16.85546875" customWidth="1"/>
    <col min="14856" max="14856" width="8.7109375" customWidth="1"/>
    <col min="14857" max="14857" width="7.85546875" customWidth="1"/>
    <col min="14858" max="14858" width="14" customWidth="1"/>
    <col min="15105" max="15105" width="4.85546875" customWidth="1"/>
    <col min="15106" max="15106" width="32.42578125" customWidth="1"/>
    <col min="15107" max="15107" width="10.140625" customWidth="1"/>
    <col min="15108" max="15108" width="8" customWidth="1"/>
    <col min="15109" max="15109" width="14.140625" customWidth="1"/>
    <col min="15110" max="15110" width="14.42578125" customWidth="1"/>
    <col min="15111" max="15111" width="16.85546875" customWidth="1"/>
    <col min="15112" max="15112" width="8.7109375" customWidth="1"/>
    <col min="15113" max="15113" width="7.85546875" customWidth="1"/>
    <col min="15114" max="15114" width="14" customWidth="1"/>
    <col min="15361" max="15361" width="4.85546875" customWidth="1"/>
    <col min="15362" max="15362" width="32.42578125" customWidth="1"/>
    <col min="15363" max="15363" width="10.140625" customWidth="1"/>
    <col min="15364" max="15364" width="8" customWidth="1"/>
    <col min="15365" max="15365" width="14.140625" customWidth="1"/>
    <col min="15366" max="15366" width="14.42578125" customWidth="1"/>
    <col min="15367" max="15367" width="16.85546875" customWidth="1"/>
    <col min="15368" max="15368" width="8.7109375" customWidth="1"/>
    <col min="15369" max="15369" width="7.85546875" customWidth="1"/>
    <col min="15370" max="15370" width="14" customWidth="1"/>
    <col min="15617" max="15617" width="4.85546875" customWidth="1"/>
    <col min="15618" max="15618" width="32.42578125" customWidth="1"/>
    <col min="15619" max="15619" width="10.140625" customWidth="1"/>
    <col min="15620" max="15620" width="8" customWidth="1"/>
    <col min="15621" max="15621" width="14.140625" customWidth="1"/>
    <col min="15622" max="15622" width="14.42578125" customWidth="1"/>
    <col min="15623" max="15623" width="16.85546875" customWidth="1"/>
    <col min="15624" max="15624" width="8.7109375" customWidth="1"/>
    <col min="15625" max="15625" width="7.85546875" customWidth="1"/>
    <col min="15626" max="15626" width="14" customWidth="1"/>
    <col min="15873" max="15873" width="4.85546875" customWidth="1"/>
    <col min="15874" max="15874" width="32.42578125" customWidth="1"/>
    <col min="15875" max="15875" width="10.140625" customWidth="1"/>
    <col min="15876" max="15876" width="8" customWidth="1"/>
    <col min="15877" max="15877" width="14.140625" customWidth="1"/>
    <col min="15878" max="15878" width="14.42578125" customWidth="1"/>
    <col min="15879" max="15879" width="16.85546875" customWidth="1"/>
    <col min="15880" max="15880" width="8.7109375" customWidth="1"/>
    <col min="15881" max="15881" width="7.85546875" customWidth="1"/>
    <col min="15882" max="15882" width="14" customWidth="1"/>
    <col min="16129" max="16129" width="4.85546875" customWidth="1"/>
    <col min="16130" max="16130" width="32.42578125" customWidth="1"/>
    <col min="16131" max="16131" width="10.140625" customWidth="1"/>
    <col min="16132" max="16132" width="8" customWidth="1"/>
    <col min="16133" max="16133" width="14.140625" customWidth="1"/>
    <col min="16134" max="16134" width="14.42578125" customWidth="1"/>
    <col min="16135" max="16135" width="16.85546875" customWidth="1"/>
    <col min="16136" max="16136" width="8.7109375" customWidth="1"/>
    <col min="16137" max="16137" width="7.85546875" customWidth="1"/>
    <col min="16138" max="16138" width="14" customWidth="1"/>
  </cols>
  <sheetData>
    <row r="1" spans="1:15" s="82" customFormat="1" ht="16.5" x14ac:dyDescent="0.25">
      <c r="A1" s="85" t="s">
        <v>146</v>
      </c>
      <c r="D1" s="142"/>
      <c r="E1" s="142"/>
      <c r="K1" s="141" t="s">
        <v>223</v>
      </c>
    </row>
    <row r="2" spans="1:15" s="82" customFormat="1" ht="17.25" x14ac:dyDescent="0.3">
      <c r="A2" s="85" t="s">
        <v>230</v>
      </c>
      <c r="D2" s="142"/>
      <c r="E2" s="142"/>
      <c r="G2" s="198"/>
      <c r="H2" s="198"/>
      <c r="I2" s="198"/>
      <c r="J2" s="198"/>
      <c r="K2" s="86"/>
      <c r="L2" s="86"/>
      <c r="M2" s="86"/>
      <c r="N2" s="86"/>
      <c r="O2" s="143"/>
    </row>
    <row r="3" spans="1:15" s="82" customFormat="1" x14ac:dyDescent="0.25">
      <c r="D3" s="142"/>
      <c r="E3" s="142"/>
    </row>
    <row r="4" spans="1:15" s="87" customFormat="1" ht="20.25" x14ac:dyDescent="0.3">
      <c r="A4" s="183" t="s">
        <v>217</v>
      </c>
      <c r="B4" s="183"/>
      <c r="C4" s="183"/>
      <c r="D4" s="183"/>
      <c r="E4" s="183"/>
      <c r="F4" s="183"/>
      <c r="G4" s="183"/>
      <c r="H4" s="183"/>
      <c r="I4" s="183"/>
      <c r="J4" s="183"/>
      <c r="K4" s="144"/>
      <c r="L4" s="144"/>
      <c r="M4" s="144"/>
      <c r="N4" s="144"/>
      <c r="O4" s="144"/>
    </row>
    <row r="5" spans="1:15" s="87" customFormat="1" ht="19.5" x14ac:dyDescent="0.35">
      <c r="A5" s="184" t="s">
        <v>179</v>
      </c>
      <c r="B5" s="184"/>
      <c r="C5" s="184"/>
      <c r="D5" s="184"/>
      <c r="E5" s="184"/>
      <c r="F5" s="184"/>
      <c r="G5" s="184"/>
      <c r="H5" s="184"/>
      <c r="I5" s="184"/>
      <c r="J5" s="184"/>
      <c r="K5" s="145"/>
      <c r="L5" s="145"/>
      <c r="M5" s="145"/>
      <c r="N5" s="145"/>
      <c r="O5" s="145"/>
    </row>
    <row r="6" spans="1:15" ht="15.75" x14ac:dyDescent="0.25">
      <c r="J6" s="146"/>
    </row>
    <row r="7" spans="1:15" s="103" customFormat="1" ht="14.25" x14ac:dyDescent="0.2">
      <c r="A7" s="181" t="s">
        <v>148</v>
      </c>
      <c r="B7" s="181" t="s">
        <v>234</v>
      </c>
      <c r="C7" s="181" t="s">
        <v>7</v>
      </c>
      <c r="D7" s="181" t="s">
        <v>188</v>
      </c>
      <c r="E7" s="181" t="s">
        <v>218</v>
      </c>
      <c r="F7" s="181" t="s">
        <v>219</v>
      </c>
      <c r="G7" s="181" t="s">
        <v>152</v>
      </c>
      <c r="H7" s="199" t="s">
        <v>238</v>
      </c>
      <c r="I7" s="200"/>
      <c r="J7" s="181" t="s">
        <v>220</v>
      </c>
      <c r="K7" s="181" t="s">
        <v>130</v>
      </c>
    </row>
    <row r="8" spans="1:15" s="103" customFormat="1" ht="28.5" x14ac:dyDescent="0.2">
      <c r="A8" s="185"/>
      <c r="B8" s="185"/>
      <c r="C8" s="185"/>
      <c r="D8" s="185"/>
      <c r="E8" s="185"/>
      <c r="F8" s="185"/>
      <c r="G8" s="185"/>
      <c r="H8" s="112" t="s">
        <v>221</v>
      </c>
      <c r="I8" s="112" t="s">
        <v>222</v>
      </c>
      <c r="J8" s="185"/>
      <c r="K8" s="185"/>
    </row>
    <row r="9" spans="1:15" s="148" customFormat="1" ht="15.75" customHeight="1" x14ac:dyDescent="0.25">
      <c r="A9" s="147" t="s">
        <v>15</v>
      </c>
      <c r="B9" s="147" t="s">
        <v>16</v>
      </c>
      <c r="C9" s="147" t="s">
        <v>17</v>
      </c>
      <c r="D9" s="147" t="s">
        <v>18</v>
      </c>
      <c r="E9" s="147" t="s">
        <v>19</v>
      </c>
      <c r="F9" s="147" t="s">
        <v>20</v>
      </c>
      <c r="G9" s="147" t="s">
        <v>21</v>
      </c>
      <c r="H9" s="147" t="s">
        <v>103</v>
      </c>
      <c r="I9" s="147" t="s">
        <v>22</v>
      </c>
      <c r="J9" s="147" t="s">
        <v>23</v>
      </c>
      <c r="K9" s="147" t="s">
        <v>24</v>
      </c>
    </row>
    <row r="10" spans="1:15" s="131" customFormat="1" x14ac:dyDescent="0.25">
      <c r="A10" s="151"/>
      <c r="B10" s="149" t="s">
        <v>167</v>
      </c>
      <c r="C10" s="152"/>
      <c r="D10" s="151"/>
      <c r="E10" s="151"/>
      <c r="F10" s="152"/>
      <c r="G10" s="152"/>
      <c r="H10" s="152"/>
      <c r="I10" s="152"/>
      <c r="J10" s="152"/>
      <c r="K10" s="152"/>
    </row>
    <row r="11" spans="1:15" s="131" customFormat="1" ht="30" x14ac:dyDescent="0.25">
      <c r="A11" s="153">
        <v>1</v>
      </c>
      <c r="B11" s="94" t="s">
        <v>208</v>
      </c>
      <c r="C11" s="150" t="s">
        <v>39</v>
      </c>
      <c r="D11" s="153">
        <v>2</v>
      </c>
      <c r="E11" s="154">
        <v>42129</v>
      </c>
      <c r="F11" s="154">
        <v>44362</v>
      </c>
      <c r="G11" s="155">
        <v>1000000</v>
      </c>
      <c r="H11" s="114">
        <v>2</v>
      </c>
      <c r="I11" s="153"/>
      <c r="J11" s="153" t="s">
        <v>224</v>
      </c>
      <c r="K11" s="156"/>
    </row>
    <row r="12" spans="1:15" s="131" customFormat="1" x14ac:dyDescent="0.25">
      <c r="A12" s="157"/>
      <c r="B12" s="158"/>
      <c r="C12" s="157"/>
      <c r="D12" s="157"/>
      <c r="E12" s="157"/>
      <c r="F12" s="158"/>
      <c r="G12" s="159"/>
      <c r="H12" s="160"/>
      <c r="I12" s="160"/>
      <c r="J12" s="158"/>
      <c r="K12" s="158"/>
    </row>
    <row r="13" spans="1:15" s="131" customFormat="1" x14ac:dyDescent="0.25">
      <c r="A13" s="157"/>
      <c r="B13" s="158"/>
      <c r="C13" s="157"/>
      <c r="D13" s="157"/>
      <c r="E13" s="157"/>
      <c r="F13" s="158"/>
      <c r="G13" s="159"/>
      <c r="H13" s="160"/>
      <c r="I13" s="160"/>
      <c r="J13" s="158"/>
      <c r="K13" s="158"/>
    </row>
    <row r="14" spans="1:15" s="131" customFormat="1" x14ac:dyDescent="0.25">
      <c r="A14" s="157"/>
      <c r="B14" s="158"/>
      <c r="C14" s="157"/>
      <c r="D14" s="157"/>
      <c r="E14" s="157"/>
      <c r="F14" s="158"/>
      <c r="G14" s="159"/>
      <c r="H14" s="160"/>
      <c r="I14" s="160"/>
      <c r="J14" s="158"/>
      <c r="K14" s="158"/>
    </row>
    <row r="15" spans="1:15" s="131" customFormat="1" x14ac:dyDescent="0.25">
      <c r="A15" s="157"/>
      <c r="B15" s="158"/>
      <c r="C15" s="157"/>
      <c r="D15" s="157"/>
      <c r="E15" s="157"/>
      <c r="F15" s="158"/>
      <c r="G15" s="159"/>
      <c r="H15" s="160"/>
      <c r="I15" s="160"/>
      <c r="J15" s="158"/>
      <c r="K15" s="158"/>
    </row>
    <row r="16" spans="1:15" s="131" customFormat="1" x14ac:dyDescent="0.25">
      <c r="A16" s="157"/>
      <c r="B16" s="158"/>
      <c r="C16" s="157"/>
      <c r="D16" s="157"/>
      <c r="E16" s="157"/>
      <c r="F16" s="158"/>
      <c r="G16" s="159"/>
      <c r="H16" s="160"/>
      <c r="I16" s="160"/>
      <c r="J16" s="158"/>
      <c r="K16" s="158"/>
    </row>
    <row r="17" spans="1:15" s="131" customFormat="1" x14ac:dyDescent="0.25">
      <c r="A17" s="157"/>
      <c r="B17" s="158"/>
      <c r="C17" s="157"/>
      <c r="D17" s="157"/>
      <c r="E17" s="157"/>
      <c r="F17" s="158"/>
      <c r="G17" s="159"/>
      <c r="H17" s="160"/>
      <c r="I17" s="160"/>
      <c r="J17" s="158"/>
      <c r="K17" s="158"/>
    </row>
    <row r="18" spans="1:15" s="131" customFormat="1" x14ac:dyDescent="0.25">
      <c r="A18" s="157"/>
      <c r="B18" s="158"/>
      <c r="C18" s="157"/>
      <c r="D18" s="157"/>
      <c r="E18" s="157"/>
      <c r="F18" s="158"/>
      <c r="G18" s="159"/>
      <c r="H18" s="160"/>
      <c r="I18" s="160"/>
      <c r="J18" s="158"/>
      <c r="K18" s="158"/>
    </row>
    <row r="19" spans="1:15" s="131" customFormat="1" x14ac:dyDescent="0.25">
      <c r="A19" s="161"/>
      <c r="B19" s="161"/>
      <c r="C19" s="161"/>
      <c r="D19" s="162"/>
      <c r="E19" s="162"/>
      <c r="F19" s="161"/>
      <c r="G19" s="161"/>
      <c r="H19" s="161"/>
      <c r="I19" s="161"/>
      <c r="J19" s="161"/>
      <c r="K19" s="161"/>
    </row>
    <row r="20" spans="1:15" s="103" customFormat="1" ht="14.25" x14ac:dyDescent="0.2">
      <c r="A20" s="100"/>
      <c r="B20" s="101" t="s">
        <v>174</v>
      </c>
      <c r="C20" s="100"/>
      <c r="D20" s="101">
        <f>SUM(D11:D19)</f>
        <v>2</v>
      </c>
      <c r="E20" s="101"/>
      <c r="F20" s="100"/>
      <c r="G20" s="102">
        <f>SUM(G11:G19)</f>
        <v>1000000</v>
      </c>
      <c r="H20" s="101">
        <f>IF(COUNTA(H11:H19)&gt;0,COUNTA(H11:H19),"-")</f>
        <v>1</v>
      </c>
      <c r="I20" s="101" t="str">
        <f>IF(COUNTA(I11:I19)&gt;0,COUNTA(I11:I19),"-")</f>
        <v>-</v>
      </c>
      <c r="J20" s="100"/>
      <c r="K20" s="100"/>
    </row>
    <row r="22" spans="1:15" s="164" customFormat="1" ht="15.75" x14ac:dyDescent="0.25">
      <c r="B22" s="110"/>
      <c r="C22" s="110"/>
      <c r="D22" s="163"/>
      <c r="E22" s="163"/>
      <c r="F22" s="110"/>
      <c r="H22" s="109"/>
      <c r="I22" s="105" t="s">
        <v>182</v>
      </c>
      <c r="J22" s="109"/>
      <c r="K22" s="109"/>
      <c r="L22" s="109"/>
      <c r="M22" s="109"/>
      <c r="N22" s="109"/>
      <c r="O22" s="109"/>
    </row>
    <row r="23" spans="1:15" s="164" customFormat="1" ht="15.75" x14ac:dyDescent="0.25">
      <c r="B23" s="126" t="s">
        <v>175</v>
      </c>
      <c r="C23" s="126"/>
      <c r="D23" s="196" t="s">
        <v>176</v>
      </c>
      <c r="E23" s="196"/>
      <c r="F23" s="196"/>
      <c r="H23" s="127"/>
      <c r="I23" s="126" t="s">
        <v>177</v>
      </c>
      <c r="J23" s="127"/>
      <c r="K23" s="127"/>
      <c r="L23" s="127"/>
      <c r="M23" s="127"/>
      <c r="N23" s="127"/>
      <c r="O23" s="127"/>
    </row>
    <row r="24" spans="1:15" s="164" customFormat="1" ht="15.75" customHeight="1" x14ac:dyDescent="0.25">
      <c r="B24" s="105" t="s">
        <v>178</v>
      </c>
      <c r="C24" s="105"/>
      <c r="D24" s="197" t="s">
        <v>178</v>
      </c>
      <c r="E24" s="197"/>
      <c r="F24" s="197"/>
      <c r="H24" s="109"/>
      <c r="I24" s="105" t="s">
        <v>178</v>
      </c>
      <c r="J24" s="109"/>
      <c r="K24" s="109"/>
      <c r="L24" s="109"/>
      <c r="M24" s="109"/>
      <c r="N24" s="109"/>
      <c r="O24" s="109"/>
    </row>
    <row r="25" spans="1:15" x14ac:dyDescent="0.25">
      <c r="B25" s="82"/>
      <c r="C25" s="82"/>
      <c r="D25" s="142"/>
      <c r="E25" s="142"/>
      <c r="F25" s="82"/>
      <c r="G25" s="82"/>
      <c r="H25" s="82"/>
      <c r="I25" s="82"/>
      <c r="J25" s="82"/>
      <c r="K25" s="82"/>
      <c r="L25" s="82"/>
      <c r="M25" s="82"/>
      <c r="N25" s="82"/>
      <c r="O25" s="82"/>
    </row>
  </sheetData>
  <mergeCells count="15">
    <mergeCell ref="K7:K8"/>
    <mergeCell ref="D23:F23"/>
    <mergeCell ref="D24:F24"/>
    <mergeCell ref="G2:J2"/>
    <mergeCell ref="A4:J4"/>
    <mergeCell ref="A5:J5"/>
    <mergeCell ref="A7:A8"/>
    <mergeCell ref="B7:B8"/>
    <mergeCell ref="C7:C8"/>
    <mergeCell ref="D7:D8"/>
    <mergeCell ref="E7:E8"/>
    <mergeCell ref="F7:F8"/>
    <mergeCell ref="G7:G8"/>
    <mergeCell ref="H7:I7"/>
    <mergeCell ref="J7:J8"/>
  </mergeCells>
  <pageMargins left="0.39370078740157483" right="0.19685039370078741" top="0.39370078740157483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01-BBTSCĐ</vt:lpstr>
      <vt:lpstr>CC_2025</vt:lpstr>
      <vt:lpstr>TL_2025</vt:lpstr>
      <vt:lpstr>CCHM_2025</vt:lpstr>
      <vt:lpstr>'01-BBTSCĐ'!Print_Titles</vt:lpstr>
      <vt:lpstr>TL_2025!Print_Titles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Thi Ngoc Lan</dc:creator>
  <cp:lastModifiedBy>Windows User</cp:lastModifiedBy>
  <cp:lastPrinted>2024-10-09T02:14:12Z</cp:lastPrinted>
  <dcterms:created xsi:type="dcterms:W3CDTF">2006-09-16T00:00:00Z</dcterms:created>
  <dcterms:modified xsi:type="dcterms:W3CDTF">2025-03-10T02:57:45Z</dcterms:modified>
</cp:coreProperties>
</file>